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varstecllc.sharepoint.com/sites/VarStecPowerSolutions/Shared Documents/Spreadsheet Tools/"/>
    </mc:Choice>
  </mc:AlternateContent>
  <xr:revisionPtr revIDLastSave="5021" documentId="8_{88CA34F5-977F-4AAE-ACC0-BE4B76FB8749}" xr6:coauthVersionLast="47" xr6:coauthVersionMax="47" xr10:uidLastSave="{68896D96-DE50-48DA-865F-0E428F001371}"/>
  <bookViews>
    <workbookView xWindow="-120" yWindow="-120" windowWidth="29040" windowHeight="15720" tabRatio="711" activeTab="1" xr2:uid="{B632598A-E0F5-4192-BD05-2A4920034205}"/>
  </bookViews>
  <sheets>
    <sheet name="Technical Overview" sheetId="6" r:id="rId1"/>
    <sheet name="TRV Calculation Sheet" sheetId="7" r:id="rId2"/>
    <sheet name="Stray Capacitance Guide" sheetId="14" r:id="rId3"/>
    <sheet name="Table 1 - Parameter Multipliers" sheetId="15" r:id="rId4"/>
    <sheet name="Table A.3 - T2 &amp; t3 " sheetId="16" r:id="rId5"/>
    <sheet name="S1 Breakers (Cable)" sheetId="8" r:id="rId6"/>
    <sheet name="S2 Breakers (Line)" sheetId="9" r:id="rId7"/>
    <sheet name="Typical Surge Capacitor Ratings" sheetId="17" r:id="rId8"/>
  </sheets>
  <definedNames>
    <definedName name="_xlnm.Print_Area" localSheetId="2">'Stray Capacitance Guide'!$B$2:$AP$49,'Stray Capacitance Guide'!$AR$2:$CF$49,'Stray Capacitance Guide'!$B$51:$AP$98</definedName>
    <definedName name="_xlnm.Print_Area" localSheetId="3">'Table 1 - Parameter Multipliers'!$B$2:$AP$49,'Table 1 - Parameter Multipliers'!$AR$2:$CF$49,'Table 1 - Parameter Multipliers'!$B$51:$AP$98</definedName>
    <definedName name="_xlnm.Print_Area" localSheetId="4">'Table A.3 - T2 &amp; t3 '!$B$2:$AP$49,'Table A.3 - T2 &amp; t3 '!$AR$2:$CF$49,'Table A.3 - T2 &amp; t3 '!$B$51:$AP$98</definedName>
    <definedName name="_xlnm.Print_Area" localSheetId="0">'Technical Overview'!$B$2:$AP$49,'Technical Overview'!$AR$2:$CF$49,'Technical Overview'!$B$51:$AP$98</definedName>
    <definedName name="_xlnm.Print_Area" localSheetId="1">'TRV Calculation Sheet'!$B$2:$AP$49,'TRV Calculation Sheet'!$AR$2:$CF$49,'TRV Calculation Sheet'!$B$51:$AP$98</definedName>
    <definedName name="S1_Cable">'TRV Calculation Sheet'!$CV$38:$CV$43</definedName>
    <definedName name="S2_Line">'TRV Calculation Sheet'!$CW$38:$CW$42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0" i="7" l="1" a="1"/>
  <c r="AI30" i="7" s="1"/>
  <c r="CY16" i="7"/>
  <c r="CY15" i="7"/>
  <c r="AI27" i="7"/>
  <c r="AI28" i="7" s="1"/>
  <c r="AI29" i="7" s="1"/>
  <c r="DF46" i="7" s="1"/>
  <c r="AJ38" i="7" s="1" a="1"/>
  <c r="AJ38" i="7" s="1"/>
  <c r="AJ40" i="7" s="1"/>
  <c r="AI26" i="7"/>
  <c r="CY17" i="7" s="1"/>
  <c r="BG14" i="7" l="1"/>
  <c r="BN14" i="7"/>
  <c r="AJ36" i="7"/>
  <c r="AJ37" i="7" s="1" a="1"/>
  <c r="AJ37" i="7" s="1"/>
  <c r="AJ39" i="7" s="1"/>
  <c r="AJ41" i="7" s="1"/>
  <c r="BG13" i="7"/>
  <c r="BN13" i="7"/>
  <c r="BN10" i="7"/>
  <c r="BN11" i="7" s="1"/>
  <c r="BN12" i="7" s="1"/>
  <c r="BG10" i="7"/>
  <c r="BG11" i="7" s="1"/>
  <c r="BG12" i="7" s="1"/>
  <c r="BN15" i="7" l="1"/>
  <c r="BN16" i="7" s="1"/>
  <c r="BN17" i="7" s="1"/>
  <c r="BG15" i="7"/>
  <c r="BG16" i="7" s="1"/>
  <c r="BG17"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<sst xmlns="http://schemas.openxmlformats.org/spreadsheetml/2006/main" count="207" uniqueCount="118">
  <si>
    <t>VarStec Power Solutions, LLC</t>
  </si>
  <si>
    <t>PO Box 942</t>
  </si>
  <si>
    <t>Saratoga Springs, NY 12866</t>
  </si>
  <si>
    <t>518.369.7589</t>
  </si>
  <si>
    <t>Info@VarStec.com</t>
  </si>
  <si>
    <t>2 | P a g e</t>
  </si>
  <si>
    <t>3 | P a g e</t>
  </si>
  <si>
    <t>4 | P a g e</t>
  </si>
  <si>
    <t>📜 PROJECT DETAILS</t>
  </si>
  <si>
    <t xml:space="preserve"> </t>
  </si>
  <si>
    <t>January 18, 2026</t>
  </si>
  <si>
    <t>Project Name:</t>
  </si>
  <si>
    <t>VarStec SO #:</t>
  </si>
  <si>
    <t>Enter SO Number</t>
  </si>
  <si>
    <t>Customer PO #:</t>
  </si>
  <si>
    <t>Rev 1</t>
  </si>
  <si>
    <t>Tag #:</t>
  </si>
  <si>
    <t>🧮 PURPOSE OF ANALYSIS</t>
  </si>
  <si>
    <t>🧮 ANALYSIS RESULTS</t>
  </si>
  <si>
    <t>Ungrounded</t>
  </si>
  <si>
    <t>Technical Overview &amp; Standards Compliance</t>
  </si>
  <si>
    <t>kV</t>
  </si>
  <si>
    <t>kA</t>
  </si>
  <si>
    <t>Hz</t>
  </si>
  <si>
    <t>Notes:</t>
  </si>
  <si>
    <t>Sheet Rev Date: 2-16-2026</t>
  </si>
  <si>
    <t>VarStec Reactor-Limited Fault TRV &amp; Breaker Duty Assessment Tool</t>
  </si>
  <si>
    <r>
      <t>kV</t>
    </r>
    <r>
      <rPr>
        <vertAlign val="subscript"/>
        <sz val="11"/>
        <color theme="1"/>
        <rFont val="Calibri"/>
        <family val="2"/>
        <scheme val="minor"/>
      </rPr>
      <t>LL</t>
    </r>
  </si>
  <si>
    <t>System Frequency (f):</t>
  </si>
  <si>
    <r>
      <t xml:space="preserve">kA </t>
    </r>
    <r>
      <rPr>
        <vertAlign val="subscript"/>
        <sz val="11"/>
        <color theme="1"/>
        <rFont val="Calibri"/>
        <family val="2"/>
        <scheme val="minor"/>
      </rPr>
      <t>SYM RMS</t>
    </r>
  </si>
  <si>
    <r>
      <t>Reactor Inductance (L</t>
    </r>
    <r>
      <rPr>
        <vertAlign val="subscript"/>
        <sz val="11"/>
        <color theme="1"/>
        <rFont val="Calibri"/>
        <family val="2"/>
        <scheme val="minor"/>
      </rPr>
      <t>CLR</t>
    </r>
    <r>
      <rPr>
        <sz val="11"/>
        <color theme="1"/>
        <rFont val="Calibri"/>
        <family val="2"/>
        <scheme val="minor"/>
      </rPr>
      <t>):</t>
    </r>
  </si>
  <si>
    <t>System Grounding:</t>
  </si>
  <si>
    <t>Gronding Methods:</t>
  </si>
  <si>
    <t>Resistance Grounded</t>
  </si>
  <si>
    <t>Reactance Grounded</t>
  </si>
  <si>
    <t>Effectively Grounded</t>
  </si>
  <si>
    <t>Delta</t>
  </si>
  <si>
    <r>
      <t>Available Source Short-Circuit Current (I</t>
    </r>
    <r>
      <rPr>
        <vertAlign val="subscript"/>
        <sz val="11"/>
        <color theme="1"/>
        <rFont val="Calibri"/>
        <family val="2"/>
        <scheme val="minor"/>
      </rPr>
      <t>SC</t>
    </r>
    <r>
      <rPr>
        <sz val="11"/>
        <color theme="1"/>
        <rFont val="Calibri"/>
        <family val="2"/>
        <scheme val="minor"/>
      </rPr>
      <t>):</t>
    </r>
  </si>
  <si>
    <r>
      <t>Nominal System Voltage (U</t>
    </r>
    <r>
      <rPr>
        <vertAlign val="subscript"/>
        <sz val="11"/>
        <color theme="1"/>
        <rFont val="Calibri"/>
        <family val="2"/>
        <scheme val="minor"/>
      </rPr>
      <t>r</t>
    </r>
    <r>
      <rPr>
        <sz val="11"/>
        <color theme="1"/>
        <rFont val="Calibri"/>
        <family val="2"/>
        <scheme val="minor"/>
      </rPr>
      <t>):</t>
    </r>
  </si>
  <si>
    <r>
      <t>Source Short-Circuit Inductance (L</t>
    </r>
    <r>
      <rPr>
        <vertAlign val="subscript"/>
        <sz val="11"/>
        <color theme="1"/>
        <rFont val="Calibri"/>
        <family val="2"/>
        <scheme val="minor"/>
      </rPr>
      <t>S</t>
    </r>
    <r>
      <rPr>
        <sz val="11"/>
        <color theme="1"/>
        <rFont val="Calibri"/>
        <family val="2"/>
        <scheme val="minor"/>
      </rPr>
      <t>):</t>
    </r>
  </si>
  <si>
    <t>(mH) millihenries</t>
  </si>
  <si>
    <r>
      <t>Reactor-Limited Fault Current (I</t>
    </r>
    <r>
      <rPr>
        <vertAlign val="subscript"/>
        <sz val="11"/>
        <color theme="1"/>
        <rFont val="Calibri"/>
        <family val="2"/>
        <scheme val="minor"/>
      </rPr>
      <t>CLR</t>
    </r>
    <r>
      <rPr>
        <sz val="11"/>
        <color theme="1"/>
        <rFont val="Calibri"/>
        <family val="2"/>
        <scheme val="minor"/>
      </rPr>
      <t>):</t>
    </r>
  </si>
  <si>
    <t>System Class:</t>
  </si>
  <si>
    <t>S1 Cable</t>
  </si>
  <si>
    <t>S2 Line</t>
  </si>
  <si>
    <t>Stray Capacitance Reference Guide</t>
  </si>
  <si>
    <t>VarStec Reactor-Limited Fault TRV &amp; Breaker Duty Assessment Tool - (Stray Capacitance Reference Guide)</t>
  </si>
  <si>
    <r>
      <t>Rated Maximum Voltage (U</t>
    </r>
    <r>
      <rPr>
        <vertAlign val="subscript"/>
        <sz val="11"/>
        <color theme="1"/>
        <rFont val="Calibri"/>
        <family val="2"/>
        <scheme val="minor"/>
      </rPr>
      <t>r</t>
    </r>
    <r>
      <rPr>
        <sz val="11"/>
        <color theme="1"/>
        <rFont val="Calibri"/>
        <family val="2"/>
        <scheme val="minor"/>
      </rPr>
      <t>)</t>
    </r>
  </si>
  <si>
    <r>
      <t>Rated Short-Circuit Current (I</t>
    </r>
    <r>
      <rPr>
        <vertAlign val="subscript"/>
        <sz val="11"/>
        <color theme="1"/>
        <rFont val="Calibri"/>
        <family val="2"/>
        <scheme val="minor"/>
      </rPr>
      <t>rated_sc</t>
    </r>
    <r>
      <rPr>
        <sz val="11"/>
        <color theme="1"/>
        <rFont val="Calibri"/>
        <family val="2"/>
        <scheme val="minor"/>
      </rPr>
      <t>):</t>
    </r>
  </si>
  <si>
    <t>Equivalent Inductance for First Pole to Clear (Leq):</t>
  </si>
  <si>
    <r>
      <t>Surge Capacitor/Mitigation Capacitor (C</t>
    </r>
    <r>
      <rPr>
        <vertAlign val="subscript"/>
        <sz val="11"/>
        <color theme="1"/>
        <rFont val="Calibri"/>
        <family val="2"/>
        <scheme val="minor"/>
      </rPr>
      <t>add</t>
    </r>
    <r>
      <rPr>
        <sz val="11"/>
        <color theme="1"/>
        <rFont val="Calibri"/>
        <family val="2"/>
        <scheme val="minor"/>
      </rPr>
      <t>):</t>
    </r>
  </si>
  <si>
    <r>
      <t>Inherent/Stray Capacitance (C</t>
    </r>
    <r>
      <rPr>
        <vertAlign val="subscript"/>
        <sz val="11"/>
        <color theme="1"/>
        <rFont val="Calibri"/>
        <family val="2"/>
        <scheme val="minor"/>
      </rPr>
      <t>stray</t>
    </r>
    <r>
      <rPr>
        <sz val="11"/>
        <color theme="1"/>
        <rFont val="Calibri"/>
        <family val="2"/>
        <scheme val="minor"/>
      </rPr>
      <t>):</t>
    </r>
  </si>
  <si>
    <t>Ceq Unmitigated</t>
  </si>
  <si>
    <t>Ceq Mitigated:</t>
  </si>
  <si>
    <t>With Surge Capacitor</t>
  </si>
  <si>
    <t>nf</t>
  </si>
  <si>
    <r>
      <t>CLR Amplitude Factor (k</t>
    </r>
    <r>
      <rPr>
        <vertAlign val="subscript"/>
        <sz val="11"/>
        <color theme="1"/>
        <rFont val="Calibri"/>
        <family val="2"/>
        <scheme val="minor"/>
      </rPr>
      <t>af</t>
    </r>
    <r>
      <rPr>
        <sz val="11"/>
        <color theme="1"/>
        <rFont val="Calibri"/>
        <family val="2"/>
        <scheme val="minor"/>
      </rPr>
      <t>):</t>
    </r>
  </si>
  <si>
    <t>T2/t3</t>
  </si>
  <si>
    <t>Table A.3 - Relation between T2 and t3 as function fo TRV amplitude factor</t>
  </si>
  <si>
    <t>Amplitude Factor</t>
  </si>
  <si>
    <t>For S1 Cable:</t>
  </si>
  <si>
    <t>For S2 Line:</t>
  </si>
  <si>
    <t>Standard Max Voltage Ratings</t>
  </si>
  <si>
    <t>TRV Peak (Uc):</t>
  </si>
  <si>
    <t>RRRV:</t>
  </si>
  <si>
    <t>Kuc Multiplier Table</t>
  </si>
  <si>
    <t>Per Unit Fault current</t>
  </si>
  <si>
    <t>Kt3 Multiplier Table</t>
  </si>
  <si>
    <t>PerUnit Fault Current:</t>
  </si>
  <si>
    <t>Understanding Circuit Breaker TRV Capability at Reduced Fault Currents</t>
  </si>
  <si>
    <r>
      <t>TRV Peak Voltage Multiplier (Ku</t>
    </r>
    <r>
      <rPr>
        <vertAlign val="subscript"/>
        <sz val="11"/>
        <color theme="1"/>
        <rFont val="Calibri"/>
        <family val="2"/>
        <scheme val="minor"/>
      </rPr>
      <t>C</t>
    </r>
    <r>
      <rPr>
        <sz val="11"/>
        <color theme="1"/>
        <rFont val="Calibri"/>
        <family val="2"/>
        <scheme val="minor"/>
      </rPr>
      <t>)</t>
    </r>
    <r>
      <rPr>
        <vertAlign val="superscript"/>
        <sz val="11"/>
        <color theme="1"/>
        <rFont val="Calibri"/>
        <family val="2"/>
        <scheme val="minor"/>
      </rPr>
      <t>1</t>
    </r>
    <r>
      <rPr>
        <sz val="11"/>
        <color theme="1"/>
        <rFont val="Calibri"/>
        <family val="2"/>
        <scheme val="minor"/>
      </rPr>
      <t>:</t>
    </r>
  </si>
  <si>
    <t>1)</t>
  </si>
  <si>
    <t>Understanding the T2/t3 Multiplier and the Amplitude Factor</t>
  </si>
  <si>
    <t>Calculated Fault Duty (Per Unit):</t>
  </si>
  <si>
    <t>(mH)</t>
  </si>
  <si>
    <t>(nF)</t>
  </si>
  <si>
    <r>
      <t>Total System Inductance (L</t>
    </r>
    <r>
      <rPr>
        <vertAlign val="subscript"/>
        <sz val="11"/>
        <color theme="1"/>
        <rFont val="Calibri"/>
        <family val="2"/>
        <scheme val="minor"/>
      </rPr>
      <t>total</t>
    </r>
    <r>
      <rPr>
        <sz val="11"/>
        <color theme="1"/>
        <rFont val="Calibri"/>
        <family val="2"/>
        <scheme val="minor"/>
      </rPr>
      <t>):</t>
    </r>
  </si>
  <si>
    <t>System Data</t>
  </si>
  <si>
    <t>2)</t>
  </si>
  <si>
    <r>
      <t>First Pole-to-Clear Factor (K</t>
    </r>
    <r>
      <rPr>
        <vertAlign val="subscript"/>
        <sz val="11"/>
        <color theme="1"/>
        <rFont val="Calibri"/>
        <family val="2"/>
        <scheme val="minor"/>
      </rPr>
      <t>pp</t>
    </r>
    <r>
      <rPr>
        <sz val="11"/>
        <color theme="1"/>
        <rFont val="Calibri"/>
        <family val="2"/>
        <scheme val="minor"/>
      </rPr>
      <t>)</t>
    </r>
    <r>
      <rPr>
        <vertAlign val="superscript"/>
        <sz val="11"/>
        <color theme="1"/>
        <rFont val="Calibri"/>
        <family val="2"/>
        <scheme val="minor"/>
      </rPr>
      <t>3</t>
    </r>
    <r>
      <rPr>
        <sz val="11"/>
        <color theme="1"/>
        <rFont val="Calibri"/>
        <family val="2"/>
        <scheme val="minor"/>
      </rPr>
      <t>:</t>
    </r>
  </si>
  <si>
    <r>
      <t>See the Table 1 - Parameter Multiplier Tab for an explaination of the Ku</t>
    </r>
    <r>
      <rPr>
        <vertAlign val="subscript"/>
        <sz val="11"/>
        <color theme="1"/>
        <rFont val="Calibri"/>
        <family val="2"/>
        <scheme val="minor"/>
      </rPr>
      <t>c</t>
    </r>
    <r>
      <rPr>
        <sz val="11"/>
        <color theme="1"/>
        <rFont val="Calibri"/>
        <family val="2"/>
        <scheme val="minor"/>
      </rPr>
      <t xml:space="preserve"> and Kt</t>
    </r>
    <r>
      <rPr>
        <vertAlign val="subscript"/>
        <sz val="11"/>
        <color theme="1"/>
        <rFont val="Calibri"/>
        <family val="2"/>
        <scheme val="minor"/>
      </rPr>
      <t>3</t>
    </r>
    <r>
      <rPr>
        <sz val="11"/>
        <color theme="1"/>
        <rFont val="Calibri"/>
        <family val="2"/>
        <scheme val="minor"/>
      </rPr>
      <t xml:space="preserve"> multipliers</t>
    </r>
  </si>
  <si>
    <t>Victim Breaker Nameplate Ratings</t>
  </si>
  <si>
    <r>
      <t>Rated Duty Peak (U</t>
    </r>
    <r>
      <rPr>
        <vertAlign val="subscript"/>
        <sz val="11"/>
        <color theme="1"/>
        <rFont val="Calibri"/>
        <family val="2"/>
        <scheme val="minor"/>
      </rPr>
      <t>c rated</t>
    </r>
    <r>
      <rPr>
        <sz val="11"/>
        <color theme="1"/>
        <rFont val="Calibri"/>
        <family val="2"/>
        <scheme val="minor"/>
      </rPr>
      <t>):</t>
    </r>
  </si>
  <si>
    <r>
      <t>Rated Duty Time (t</t>
    </r>
    <r>
      <rPr>
        <vertAlign val="subscript"/>
        <sz val="11"/>
        <color theme="1"/>
        <rFont val="Calibri"/>
        <family val="2"/>
        <scheme val="minor"/>
      </rPr>
      <t>3 rated</t>
    </r>
    <r>
      <rPr>
        <sz val="11"/>
        <color theme="1"/>
        <rFont val="Calibri"/>
        <family val="2"/>
        <scheme val="minor"/>
      </rPr>
      <t>):</t>
    </r>
  </si>
  <si>
    <r>
      <t>Rated Duty RRRV (RRRV</t>
    </r>
    <r>
      <rPr>
        <vertAlign val="subscript"/>
        <sz val="11"/>
        <color theme="1"/>
        <rFont val="Calibri"/>
        <family val="2"/>
        <scheme val="minor"/>
      </rPr>
      <t>rated</t>
    </r>
    <r>
      <rPr>
        <sz val="11"/>
        <color theme="1"/>
        <rFont val="Calibri"/>
        <family val="2"/>
        <scheme val="minor"/>
      </rPr>
      <t>):</t>
    </r>
  </si>
  <si>
    <t>Enter Reference Here</t>
  </si>
  <si>
    <t>Without Surge Capacitor</t>
  </si>
  <si>
    <t>Parameter</t>
  </si>
  <si>
    <r>
      <t>TRV Frequency (f</t>
    </r>
    <r>
      <rPr>
        <vertAlign val="subscript"/>
        <sz val="11"/>
        <color theme="1"/>
        <rFont val="Calibri"/>
        <family val="2"/>
        <scheme val="minor"/>
      </rPr>
      <t>TRV</t>
    </r>
    <r>
      <rPr>
        <sz val="11"/>
        <color theme="1"/>
        <rFont val="Calibri"/>
        <family val="2"/>
        <scheme val="minor"/>
      </rPr>
      <t>):</t>
    </r>
  </si>
  <si>
    <r>
      <t>Physical Time to Peak (T</t>
    </r>
    <r>
      <rPr>
        <vertAlign val="subscript"/>
        <sz val="11"/>
        <color theme="1"/>
        <rFont val="Calibri"/>
        <family val="2"/>
        <scheme val="minor"/>
      </rPr>
      <t>2</t>
    </r>
    <r>
      <rPr>
        <sz val="11"/>
        <color theme="1"/>
        <rFont val="Calibri"/>
        <family val="2"/>
        <scheme val="minor"/>
      </rPr>
      <t>):</t>
    </r>
  </si>
  <si>
    <r>
      <t>Standard Envelope Time (t</t>
    </r>
    <r>
      <rPr>
        <vertAlign val="subscript"/>
        <sz val="11"/>
        <color theme="1"/>
        <rFont val="Calibri"/>
        <family val="2"/>
        <scheme val="minor"/>
      </rPr>
      <t>3</t>
    </r>
    <r>
      <rPr>
        <sz val="11"/>
        <color theme="1"/>
        <rFont val="Calibri"/>
        <family val="2"/>
        <scheme val="minor"/>
      </rPr>
      <t>):</t>
    </r>
  </si>
  <si>
    <r>
      <t>CLR Peak Contribution (U</t>
    </r>
    <r>
      <rPr>
        <vertAlign val="subscript"/>
        <sz val="11"/>
        <color theme="1"/>
        <rFont val="Calibri"/>
        <family val="2"/>
        <scheme val="minor"/>
      </rPr>
      <t>CLR</t>
    </r>
    <r>
      <rPr>
        <sz val="11"/>
        <color theme="1"/>
        <rFont val="Calibri"/>
        <family val="2"/>
        <scheme val="minor"/>
      </rPr>
      <t>):</t>
    </r>
  </si>
  <si>
    <r>
      <t>Source RRRV Contribution (RRRV</t>
    </r>
    <r>
      <rPr>
        <vertAlign val="subscript"/>
        <sz val="11"/>
        <color theme="1"/>
        <rFont val="Calibri"/>
        <family val="2"/>
        <scheme val="minor"/>
      </rPr>
      <t>source</t>
    </r>
    <r>
      <rPr>
        <sz val="11"/>
        <color theme="1"/>
        <rFont val="Calibri"/>
        <family val="2"/>
        <scheme val="minor"/>
      </rPr>
      <t>):</t>
    </r>
  </si>
  <si>
    <r>
      <t>Source Peak Contribution (U</t>
    </r>
    <r>
      <rPr>
        <vertAlign val="subscript"/>
        <sz val="11"/>
        <color theme="1"/>
        <rFont val="Calibri"/>
        <family val="2"/>
        <scheme val="minor"/>
      </rPr>
      <t>source</t>
    </r>
    <r>
      <rPr>
        <sz val="11"/>
        <color theme="1"/>
        <rFont val="Calibri"/>
        <family val="2"/>
        <scheme val="minor"/>
      </rPr>
      <t>):</t>
    </r>
  </si>
  <si>
    <t>Reactor-Limited Fault TRV &amp; Breaker Duty Assessment Tool</t>
  </si>
  <si>
    <t>Sheet Rev Date: 2-27-2026</t>
  </si>
  <si>
    <t>Sheet Rev Date: 2-26-26</t>
  </si>
  <si>
    <t>Sheet Rev Date: 2-26-2026</t>
  </si>
  <si>
    <t xml:space="preserve">3) </t>
  </si>
  <si>
    <r>
      <rPr>
        <sz val="11"/>
        <color theme="1"/>
        <rFont val="Calibri"/>
        <family val="2"/>
      </rPr>
      <t>µ</t>
    </r>
    <r>
      <rPr>
        <sz val="12.65"/>
        <color theme="1"/>
        <rFont val="Calibri"/>
        <family val="2"/>
      </rPr>
      <t>S</t>
    </r>
  </si>
  <si>
    <r>
      <t>Baseline T100 TRV Peak (U</t>
    </r>
    <r>
      <rPr>
        <vertAlign val="subscript"/>
        <sz val="11"/>
        <color theme="1"/>
        <rFont val="Calibri"/>
        <family val="2"/>
        <scheme val="minor"/>
      </rPr>
      <t>c_100</t>
    </r>
    <r>
      <rPr>
        <sz val="11"/>
        <color theme="1"/>
        <rFont val="Calibri"/>
        <family val="2"/>
        <scheme val="minor"/>
      </rPr>
      <t>)</t>
    </r>
    <r>
      <rPr>
        <vertAlign val="superscript"/>
        <sz val="11"/>
        <color theme="1"/>
        <rFont val="Calibri"/>
        <family val="2"/>
        <scheme val="minor"/>
      </rPr>
      <t>4</t>
    </r>
    <r>
      <rPr>
        <sz val="11"/>
        <color theme="1"/>
        <rFont val="Calibri"/>
        <family val="2"/>
        <scheme val="minor"/>
      </rPr>
      <t>:</t>
    </r>
  </si>
  <si>
    <r>
      <t>Baseline T100 RRRV</t>
    </r>
    <r>
      <rPr>
        <vertAlign val="superscript"/>
        <sz val="11"/>
        <color theme="1"/>
        <rFont val="Calibri"/>
        <family val="2"/>
        <scheme val="minor"/>
      </rPr>
      <t>4</t>
    </r>
    <r>
      <rPr>
        <sz val="11"/>
        <color theme="1"/>
        <rFont val="Calibri"/>
        <family val="2"/>
        <scheme val="minor"/>
      </rPr>
      <t>:</t>
    </r>
  </si>
  <si>
    <r>
      <t>Time to Reach U</t>
    </r>
    <r>
      <rPr>
        <vertAlign val="subscript"/>
        <sz val="11"/>
        <color theme="1"/>
        <rFont val="Calibri"/>
        <family val="2"/>
        <scheme val="minor"/>
      </rPr>
      <t>c</t>
    </r>
    <r>
      <rPr>
        <sz val="11"/>
        <color theme="1"/>
        <rFont val="Calibri"/>
        <family val="2"/>
        <scheme val="minor"/>
      </rPr>
      <t xml:space="preserve"> (t</t>
    </r>
    <r>
      <rPr>
        <vertAlign val="subscript"/>
        <sz val="11"/>
        <color theme="1"/>
        <rFont val="Calibri"/>
        <family val="2"/>
        <scheme val="minor"/>
      </rPr>
      <t>3</t>
    </r>
    <r>
      <rPr>
        <sz val="11"/>
        <color theme="1"/>
        <rFont val="Calibri"/>
        <family val="2"/>
        <scheme val="minor"/>
      </rPr>
      <t>)</t>
    </r>
    <r>
      <rPr>
        <vertAlign val="superscript"/>
        <sz val="11"/>
        <color theme="1"/>
        <rFont val="Calibri"/>
        <family val="2"/>
        <scheme val="minor"/>
      </rPr>
      <t>4</t>
    </r>
    <r>
      <rPr>
        <sz val="11"/>
        <color theme="1"/>
        <rFont val="Calibri"/>
        <family val="2"/>
        <scheme val="minor"/>
      </rPr>
      <t>:</t>
    </r>
  </si>
  <si>
    <t>4)</t>
  </si>
  <si>
    <t>= FAIL</t>
  </si>
  <si>
    <t>= PASS</t>
  </si>
  <si>
    <t>Navigating a "FAIL" Condition: Strategies for TRV Mitigation</t>
  </si>
  <si>
    <t>See S1 and S2 Breaker Tabs for values if not known. Confirm with breaker manufacturer.</t>
  </si>
  <si>
    <t>Based on Table A.3 of IEEE C37.011-2019 (see table for table A.3 for details)</t>
  </si>
  <si>
    <t>Victim Breaker Ratings
Based On Reduced Fault Duty</t>
  </si>
  <si>
    <r>
      <t>Time-to-Peak Multiplier (Kt</t>
    </r>
    <r>
      <rPr>
        <vertAlign val="subscript"/>
        <sz val="11"/>
        <color theme="1"/>
        <rFont val="Calibri"/>
        <family val="2"/>
        <scheme val="minor"/>
      </rPr>
      <t>3</t>
    </r>
    <r>
      <rPr>
        <sz val="11"/>
        <color theme="1"/>
        <rFont val="Calibri"/>
        <family val="2"/>
        <scheme val="minor"/>
      </rPr>
      <t>)</t>
    </r>
    <r>
      <rPr>
        <vertAlign val="superscript"/>
        <sz val="11"/>
        <color theme="1"/>
        <rFont val="Calibri"/>
        <family val="2"/>
        <scheme val="minor"/>
      </rPr>
      <t>1</t>
    </r>
    <r>
      <rPr>
        <sz val="11"/>
        <color theme="1"/>
        <rFont val="Calibri"/>
        <family val="2"/>
        <scheme val="minor"/>
      </rPr>
      <t>:</t>
    </r>
  </si>
  <si>
    <t>kHz</t>
  </si>
  <si>
    <t>kV/µs</t>
  </si>
  <si>
    <t>µs</t>
  </si>
  <si>
    <r>
      <t>kV/</t>
    </r>
    <r>
      <rPr>
        <sz val="11"/>
        <color theme="1"/>
        <rFont val="Calibri"/>
        <family val="2"/>
      </rPr>
      <t>µs</t>
    </r>
  </si>
  <si>
    <r>
      <t>T</t>
    </r>
    <r>
      <rPr>
        <vertAlign val="subscript"/>
        <sz val="11"/>
        <color theme="1"/>
        <rFont val="Calibri"/>
        <family val="2"/>
        <scheme val="minor"/>
      </rPr>
      <t>2</t>
    </r>
    <r>
      <rPr>
        <sz val="11"/>
        <color theme="1"/>
        <rFont val="Calibri"/>
        <family val="2"/>
        <scheme val="minor"/>
      </rPr>
      <t>/t</t>
    </r>
    <r>
      <rPr>
        <vertAlign val="subscript"/>
        <sz val="11"/>
        <color theme="1"/>
        <rFont val="Calibri"/>
        <family val="2"/>
        <scheme val="minor"/>
      </rPr>
      <t>3</t>
    </r>
    <r>
      <rPr>
        <sz val="11"/>
        <color theme="1"/>
        <rFont val="Calibri"/>
        <family val="2"/>
        <scheme val="minor"/>
      </rPr>
      <t xml:space="preserve"> Conversion Multiplier</t>
    </r>
    <r>
      <rPr>
        <vertAlign val="superscript"/>
        <sz val="11"/>
        <color theme="1"/>
        <rFont val="Calibri"/>
        <family val="2"/>
        <scheme val="minor"/>
      </rPr>
      <t>2</t>
    </r>
    <r>
      <rPr>
        <sz val="11"/>
        <color theme="1"/>
        <rFont val="Calibri"/>
        <family val="2"/>
        <scheme val="minor"/>
      </rPr>
      <t>:</t>
    </r>
  </si>
  <si>
    <t>Based on system grounding.  S1/S2 Breakers below 100kV are inherently type-tested to a 1.5 factor.</t>
  </si>
  <si>
    <t>Enter Project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</si>
</sst>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1"/>
      <color rgb="FF0E9ED9"/>
      <name val="Calibri"/>
      <family val="2"/>
      <scheme val="minor"/>
    </font>
    <font>
      <b/>
      <sz val="14"/>
      <color rgb="FF0E9ED9"/>
      <name val="Calibri"/>
      <family val="2"/>
      <scheme val="minor"/>
    </font>
    <font>
      <u/>
      <sz val="11"/>
      <color theme="10"/>
      <name val="Calibri"/>
      <family val="2"/>
      <scheme val="minor"/>
    </font>
    <font>
      <i/>
      <sz val="10"/>
      <color theme="0" tint="-0.14999847407452621"/>
      <name val="Calibri"/>
      <family val="2"/>
      <scheme val="minor"/>
    </font>
    <font>
      <b/>
      <sz val="16"/>
      <color rgb="FF0E9ED9"/>
      <name val="Calibri"/>
      <family val="2"/>
      <scheme val="minor"/>
    </font>
    <font>
      <sz val="11"/>
      <color rgb="FF0E9ED9"/>
      <name val="Calibri"/>
      <family val="2"/>
      <scheme val="minor"/>
    </font>
    <font>
      <sz val="11"/>
      <name val="Calibri"/>
      <family val="2"/>
      <scheme val="minor"/>
    </font>
    <font>
      <vertAlign val="subscript"/>
      <sz val="11"/>
      <color theme="1"/>
      <name val="Calibri"/>
      <family val="2"/>
      <scheme val="minor"/>
    </font>
    <font>
      <sz val="11"/>
      <color theme="1"/>
      <name val="Calibri"/>
      <family val="2"/>
    </font>
    <font>
      <sz val="10"/>
      <color theme="1"/>
      <name val="Calibri"/>
      <family val="2"/>
      <scheme val="minor"/>
    </font>
    <font>
      <b/>
      <sz val="14"/>
      <color rgb="FF00B0F0"/>
      <name val="Calibri"/>
      <family val="2"/>
      <scheme val="minor"/>
    </font>
    <font>
      <sz val="8"/>
      <name val="Calibri"/>
      <family val="2"/>
      <scheme val="minor"/>
    </font>
    <font>
      <b/>
      <sz val="11"/>
      <color rgb="FF303030"/>
      <name val="Arial"/>
      <family val="2"/>
    </font>
    <font>
      <b/>
      <sz val="14"/>
      <color theme="1"/>
      <name val="Calibri"/>
      <family val="2"/>
      <scheme val="minor"/>
    </font>
    <font>
      <vertAlign val="superscript"/>
      <sz val="11"/>
      <color theme="1"/>
      <name val="Calibri"/>
      <family val="2"/>
      <scheme val="minor"/>
    </font>
    <font>
      <sz val="12.65"/>
      <color theme="1"/>
      <name val="Calibri"/>
      <family val="2"/>
    </font>
    <font>
      <b/>
      <sz val="11"/>
      <color rgb="FF00B0F0"/>
      <name val="Calibri"/>
      <family val="2"/>
      <scheme val="minor"/>
    </font>
  </fonts>
  <fills count="7">
    <fill>
      <patternFill patternType="none"/>
    </fill>
    <fill>
      <patternFill patternType="gray125"/>
    </fill>
    <fill>
      <patternFill patternType="solid">
        <fgColor rgb="FFFFFFCC"/>
      </patternFill>
    </fill>
    <fill>
      <patternFill patternType="solid">
        <fgColor rgb="FFB8E7FA"/>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s>
  <borders count="23">
    <border>
      <left/>
      <right/>
      <top/>
      <bottom/>
      <diagonal/>
    </border>
    <border>
      <left style="thin">
        <color rgb="FFB2B2B2"/>
      </left>
      <right style="thin">
        <color rgb="FFB2B2B2"/>
      </right>
      <top style="thin">
        <color rgb="FFB2B2B2"/>
      </top>
      <bottom style="thin">
        <color rgb="FFB2B2B2"/>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right/>
      <top/>
      <bottom style="medium">
        <color rgb="FFC00000"/>
      </bottom>
      <diagonal/>
    </border>
    <border>
      <left/>
      <right/>
      <top style="medium">
        <color rgb="FFC00000"/>
      </top>
      <bottom/>
      <diagonal/>
    </border>
    <border>
      <left/>
      <right/>
      <top/>
      <bottom style="thin">
        <color rgb="FFC00000"/>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thin">
        <color rgb="FFC00000"/>
      </left>
      <right/>
      <top/>
      <bottom style="thin">
        <color rgb="FFC00000"/>
      </bottom>
      <diagonal/>
    </border>
    <border>
      <left/>
      <right style="thin">
        <color rgb="FFC00000"/>
      </right>
      <top/>
      <bottom style="thin">
        <color rgb="FFC00000"/>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right/>
      <top style="thin">
        <color rgb="FFC00000"/>
      </top>
      <bottom style="thin">
        <color rgb="FFC00000"/>
      </bottom>
      <diagonal/>
    </border>
    <border>
      <left style="thin">
        <color rgb="FFC00000"/>
      </left>
      <right style="thin">
        <color rgb="FFC00000"/>
      </right>
      <top/>
      <bottom/>
      <diagonal/>
    </border>
    <border>
      <left style="thin">
        <color rgb="FFB2B2B2"/>
      </left>
      <right/>
      <top/>
      <bottom/>
      <diagonal/>
    </border>
    <border>
      <left/>
      <right/>
      <top/>
      <bottom style="thin">
        <color indexed="64"/>
      </bottom>
      <diagonal/>
    </border>
    <border>
      <left style="thin">
        <color rgb="FFB2B2B2"/>
      </left>
      <right style="thin">
        <color rgb="FFB2B2B2"/>
      </right>
      <top/>
      <bottom style="thin">
        <color rgb="FFB2B2B2"/>
      </bottom>
      <diagonal/>
    </border>
  </borders>
  <cellStyleXfs count="3">
    <xf numFmtId="0" fontId="0" fillId="0" borderId="0"/>
    <xf numFmtId="0" fontId="1" fillId="2" borderId="1" applyNumberFormat="0" applyFont="0" applyAlignment="0" applyProtection="0"/>
    <xf numFmtId="0" fontId="5" fillId="0" borderId="0" applyNumberFormat="0" applyFill="0" applyBorder="0" applyAlignment="0" applyProtection="0"/>
  </cellStyleXfs>
  <cellXfs count="103">
    <xf numFmtId="0" fontId="0" fillId="0" borderId="0" xfId="0"/>
    <xf numFmtId="0" fontId="0" fillId="0" borderId="0" xfId="0" applyProtection="1">
      <protection hidden="1"/>
    </xf>
    <xf numFmtId="0" fontId="0" fillId="0" borderId="0" xfId="0" applyAlignment="1" applyProtection="1">
      <alignment horizontal="center"/>
      <protection hidden="1"/>
    </xf>
    <xf numFmtId="2" fontId="0" fillId="0" borderId="0" xfId="0" applyNumberFormat="1" applyProtection="1">
      <protection hidden="1"/>
    </xf>
    <xf numFmtId="0" fontId="0" fillId="0" borderId="2" xfId="0" applyBorder="1" applyProtection="1">
      <protection hidden="1"/>
    </xf>
    <xf numFmtId="0" fontId="0" fillId="0" borderId="3" xfId="0" applyBorder="1" applyProtection="1">
      <protection hidden="1"/>
    </xf>
    <xf numFmtId="0" fontId="0" fillId="0" borderId="4" xfId="0" applyBorder="1" applyProtection="1">
      <protection hidden="1"/>
    </xf>
    <xf numFmtId="0" fontId="0" fillId="0" borderId="5" xfId="0" applyBorder="1" applyProtection="1">
      <protection hidden="1"/>
    </xf>
    <xf numFmtId="0" fontId="3" fillId="0" borderId="0" xfId="0" applyFont="1" applyAlignment="1" applyProtection="1">
      <alignment horizontal="right" vertical="center"/>
      <protection hidden="1"/>
    </xf>
    <xf numFmtId="0" fontId="0" fillId="0" borderId="6" xfId="0" applyBorder="1" applyProtection="1">
      <protection hidden="1"/>
    </xf>
    <xf numFmtId="0" fontId="0" fillId="0" borderId="0" xfId="0" applyAlignment="1" applyProtection="1">
      <alignment horizontal="right" vertical="center"/>
      <protection hidden="1"/>
    </xf>
    <xf numFmtId="0" fontId="0" fillId="0" borderId="7" xfId="0" applyBorder="1" applyProtection="1">
      <protection hidden="1"/>
    </xf>
    <xf numFmtId="0" fontId="0" fillId="0" borderId="7" xfId="0" applyBorder="1" applyAlignment="1" applyProtection="1">
      <alignment horizontal="right" vertical="center"/>
      <protection hidden="1"/>
    </xf>
    <xf numFmtId="0" fontId="4" fillId="0" borderId="0" xfId="0" applyFont="1" applyAlignment="1" applyProtection="1">
      <alignment vertical="center" wrapText="1"/>
      <protection hidden="1"/>
    </xf>
    <xf numFmtId="0" fontId="4" fillId="0" borderId="0" xfId="0" applyFont="1" applyAlignment="1" applyProtection="1">
      <alignment vertical="center"/>
      <protection hidden="1"/>
    </xf>
    <xf numFmtId="0" fontId="0" fillId="0" borderId="0" xfId="0" applyAlignment="1" applyProtection="1">
      <alignment horizontal="right"/>
      <protection hidden="1"/>
    </xf>
    <xf numFmtId="0" fontId="0" fillId="0" borderId="0" xfId="0" applyAlignment="1" applyProtection="1">
      <alignment vertical="center"/>
      <protection hidden="1"/>
    </xf>
    <xf numFmtId="0" fontId="4" fillId="0" borderId="0" xfId="0" applyFont="1" applyProtection="1">
      <protection hidden="1"/>
    </xf>
    <xf numFmtId="0" fontId="2" fillId="0" borderId="0" xfId="0" applyFont="1" applyAlignment="1" applyProtection="1">
      <alignment horizontal="right" vertical="center"/>
      <protection hidden="1"/>
    </xf>
    <xf numFmtId="0" fontId="2" fillId="0" borderId="0" xfId="0" applyFont="1" applyProtection="1">
      <protection hidden="1"/>
    </xf>
    <xf numFmtId="0" fontId="4" fillId="0" borderId="6" xfId="0" applyFont="1" applyBorder="1" applyProtection="1">
      <protection hidden="1"/>
    </xf>
    <xf numFmtId="0" fontId="4" fillId="0" borderId="6" xfId="0" applyFont="1" applyBorder="1" applyAlignment="1" applyProtection="1">
      <alignment vertical="center"/>
      <protection hidden="1"/>
    </xf>
    <xf numFmtId="0" fontId="0" fillId="0" borderId="0" xfId="0" applyAlignment="1" applyProtection="1">
      <alignment horizontal="left" vertical="center"/>
      <protection hidden="1"/>
    </xf>
    <xf numFmtId="0" fontId="2" fillId="0" borderId="0" xfId="0" applyFont="1" applyAlignment="1" applyProtection="1">
      <alignment horizontal="right"/>
      <protection hidden="1"/>
    </xf>
    <xf numFmtId="0" fontId="0" fillId="0" borderId="9" xfId="0" applyBorder="1" applyProtection="1">
      <protection hidden="1"/>
    </xf>
    <xf numFmtId="0" fontId="0" fillId="0" borderId="6" xfId="0" applyBorder="1" applyAlignment="1" applyProtection="1">
      <alignment vertical="center"/>
      <protection hidden="1"/>
    </xf>
    <xf numFmtId="0" fontId="5" fillId="0" borderId="0" xfId="2" quotePrefix="1" applyBorder="1" applyProtection="1">
      <protection hidden="1"/>
    </xf>
    <xf numFmtId="0" fontId="0" fillId="0" borderId="13" xfId="0" applyBorder="1" applyProtection="1">
      <protection hidden="1"/>
    </xf>
    <xf numFmtId="0" fontId="6" fillId="0" borderId="9" xfId="0" applyFont="1" applyBorder="1" applyProtection="1">
      <protection hidden="1"/>
    </xf>
    <xf numFmtId="0" fontId="0" fillId="0" borderId="14" xfId="0" applyBorder="1" applyProtection="1">
      <protection hidden="1"/>
    </xf>
    <xf numFmtId="0" fontId="0" fillId="0" borderId="0" xfId="0" applyAlignment="1" applyProtection="1">
      <alignment vertical="top"/>
      <protection hidden="1"/>
    </xf>
    <xf numFmtId="0" fontId="0" fillId="0" borderId="0" xfId="0" applyAlignment="1" applyProtection="1">
      <alignment vertical="top" wrapText="1"/>
      <protection hidden="1"/>
    </xf>
    <xf numFmtId="0" fontId="4" fillId="0" borderId="8" xfId="0" applyFont="1" applyBorder="1" applyAlignment="1" applyProtection="1">
      <alignment vertical="center" wrapText="1"/>
      <protection hidden="1"/>
    </xf>
    <xf numFmtId="0" fontId="3" fillId="0" borderId="0" xfId="0" applyFont="1" applyProtection="1">
      <protection hidden="1"/>
    </xf>
    <xf numFmtId="0" fontId="3" fillId="0" borderId="0" xfId="0" applyFont="1" applyAlignment="1" applyProtection="1">
      <alignment vertical="center"/>
      <protection hidden="1"/>
    </xf>
    <xf numFmtId="0" fontId="2" fillId="0" borderId="0" xfId="0" applyFont="1" applyAlignment="1" applyProtection="1">
      <alignment vertical="center"/>
      <protection hidden="1"/>
    </xf>
    <xf numFmtId="14" fontId="0" fillId="0" borderId="0" xfId="0" applyNumberFormat="1" applyAlignment="1" applyProtection="1">
      <alignment vertical="center"/>
      <protection hidden="1"/>
    </xf>
    <xf numFmtId="0" fontId="8" fillId="0" borderId="0" xfId="0" applyFont="1" applyProtection="1">
      <protection hidden="1"/>
    </xf>
    <xf numFmtId="0" fontId="9" fillId="0" borderId="0" xfId="0" applyFont="1" applyAlignment="1" applyProtection="1">
      <alignment vertical="top"/>
      <protection hidden="1"/>
    </xf>
    <xf numFmtId="0" fontId="4" fillId="0" borderId="0" xfId="0" applyFont="1" applyAlignment="1" applyProtection="1">
      <alignment vertical="top"/>
      <protection hidden="1"/>
    </xf>
    <xf numFmtId="0" fontId="12" fillId="0" borderId="0" xfId="0" applyFont="1" applyProtection="1">
      <protection hidden="1"/>
    </xf>
    <xf numFmtId="0" fontId="13" fillId="0" borderId="0" xfId="0" applyFont="1" applyProtection="1">
      <protection hidden="1"/>
    </xf>
    <xf numFmtId="0" fontId="7" fillId="0" borderId="0" xfId="0" applyFont="1" applyAlignment="1" applyProtection="1">
      <alignment vertical="top" wrapText="1"/>
      <protection hidden="1"/>
    </xf>
    <xf numFmtId="0" fontId="15" fillId="0" borderId="0" xfId="0" applyFont="1"/>
    <xf numFmtId="0" fontId="16" fillId="0" borderId="0" xfId="0" applyFont="1" applyProtection="1">
      <protection hidden="1"/>
    </xf>
    <xf numFmtId="0" fontId="16" fillId="0" borderId="0" xfId="0" applyFont="1"/>
    <xf numFmtId="0" fontId="9" fillId="0" borderId="0" xfId="0" applyFont="1" applyAlignment="1" applyProtection="1">
      <alignment vertical="top" wrapText="1"/>
      <protection hidden="1"/>
    </xf>
    <xf numFmtId="0" fontId="2" fillId="0" borderId="9" xfId="0" applyFont="1" applyBorder="1" applyProtection="1">
      <protection hidden="1"/>
    </xf>
    <xf numFmtId="0" fontId="0" fillId="0" borderId="18" xfId="0" applyBorder="1" applyProtection="1">
      <protection hidden="1"/>
    </xf>
    <xf numFmtId="0" fontId="0" fillId="0" borderId="19" xfId="0" applyBorder="1" applyProtection="1">
      <protection hidden="1"/>
    </xf>
    <xf numFmtId="0" fontId="12" fillId="0" borderId="7" xfId="0" applyFont="1" applyBorder="1" applyAlignment="1" applyProtection="1">
      <alignment vertical="top" wrapText="1"/>
      <protection hidden="1"/>
    </xf>
    <xf numFmtId="0" fontId="0" fillId="0" borderId="21" xfId="0" applyBorder="1" applyProtection="1">
      <protection hidden="1"/>
    </xf>
    <xf numFmtId="0" fontId="0" fillId="0" borderId="20" xfId="0" applyBorder="1" applyProtection="1">
      <protection hidden="1"/>
    </xf>
    <xf numFmtId="0" fontId="19" fillId="0" borderId="0" xfId="0" applyFont="1" applyProtection="1">
      <protection hidden="1"/>
    </xf>
    <xf numFmtId="0" fontId="11" fillId="0" borderId="20" xfId="0" applyFont="1" applyBorder="1" applyProtection="1">
      <protection hidden="1"/>
    </xf>
    <xf numFmtId="0" fontId="0" fillId="5" borderId="0" xfId="0" applyFill="1" applyAlignment="1" applyProtection="1">
      <alignment horizontal="center"/>
      <protection hidden="1"/>
    </xf>
    <xf numFmtId="0" fontId="0" fillId="6" borderId="0" xfId="0" applyFill="1" applyAlignment="1" applyProtection="1">
      <alignment horizontal="center"/>
      <protection hidden="1"/>
    </xf>
    <xf numFmtId="0" fontId="4" fillId="0" borderId="0" xfId="0" applyFont="1" applyAlignment="1" applyProtection="1">
      <alignment vertical="center" wrapText="1"/>
      <protection locked="0"/>
    </xf>
    <xf numFmtId="14" fontId="0" fillId="0" borderId="0" xfId="0" applyNumberFormat="1" applyAlignment="1" applyProtection="1">
      <alignment horizontal="right" vertical="center"/>
      <protection locked="0"/>
    </xf>
    <xf numFmtId="0" fontId="0" fillId="0" borderId="0" xfId="0" applyAlignment="1" applyProtection="1">
      <alignment horizontal="center" wrapText="1"/>
      <protection hidden="1"/>
    </xf>
    <xf numFmtId="0" fontId="2" fillId="0" borderId="0" xfId="0" applyFont="1" applyAlignment="1" applyProtection="1">
      <alignment horizontal="center" wrapText="1"/>
      <protection hidden="1"/>
    </xf>
    <xf numFmtId="0" fontId="0" fillId="4" borderId="1" xfId="1" applyFont="1" applyFill="1" applyAlignment="1" applyProtection="1">
      <alignment horizontal="center"/>
      <protection hidden="1"/>
    </xf>
    <xf numFmtId="0" fontId="0" fillId="0" borderId="20" xfId="0" applyBorder="1" applyAlignment="1" applyProtection="1">
      <alignment horizontal="left"/>
      <protection hidden="1"/>
    </xf>
    <xf numFmtId="0" fontId="0" fillId="0" borderId="0" xfId="0" applyAlignment="1" applyProtection="1">
      <alignment horizontal="left"/>
      <protection hidden="1"/>
    </xf>
    <xf numFmtId="0" fontId="0" fillId="3" borderId="1" xfId="1" applyFont="1" applyFill="1" applyAlignment="1" applyProtection="1">
      <alignment horizontal="center"/>
      <protection locked="0"/>
    </xf>
    <xf numFmtId="165" fontId="0" fillId="4" borderId="1" xfId="1" applyNumberFormat="1" applyFont="1" applyFill="1" applyAlignment="1" applyProtection="1">
      <alignment horizontal="center"/>
      <protection hidden="1"/>
    </xf>
    <xf numFmtId="165" fontId="0" fillId="3" borderId="1" xfId="1" applyNumberFormat="1" applyFont="1" applyFill="1" applyAlignment="1" applyProtection="1">
      <alignment horizontal="center"/>
      <protection locked="0"/>
    </xf>
    <xf numFmtId="0" fontId="0" fillId="0" borderId="0" xfId="0" applyAlignment="1" applyProtection="1">
      <alignment horizontal="center" vertical="top" wrapText="1"/>
      <protection hidden="1"/>
    </xf>
    <xf numFmtId="0" fontId="11" fillId="0" borderId="0" xfId="0" applyFont="1" applyAlignment="1" applyProtection="1">
      <alignment horizontal="center"/>
      <protection hidden="1"/>
    </xf>
    <xf numFmtId="0" fontId="0" fillId="0" borderId="0" xfId="0" applyAlignment="1" applyProtection="1">
      <alignment horizontal="center"/>
      <protection hidden="1"/>
    </xf>
    <xf numFmtId="2" fontId="0" fillId="4" borderId="1" xfId="1" applyNumberFormat="1" applyFont="1" applyFill="1" applyAlignment="1" applyProtection="1">
      <alignment horizontal="center"/>
      <protection hidden="1"/>
    </xf>
    <xf numFmtId="164" fontId="0" fillId="4" borderId="1" xfId="1" applyNumberFormat="1" applyFont="1" applyFill="1" applyAlignment="1" applyProtection="1">
      <alignment horizontal="center"/>
      <protection hidden="1"/>
    </xf>
    <xf numFmtId="0" fontId="0" fillId="0" borderId="0" xfId="0" quotePrefix="1" applyAlignment="1" applyProtection="1">
      <alignment horizontal="left"/>
      <protection hidden="1"/>
    </xf>
    <xf numFmtId="0" fontId="4" fillId="0" borderId="0" xfId="0" applyFont="1" applyAlignment="1" applyProtection="1">
      <alignment horizontal="center" vertical="center" wrapText="1"/>
      <protection hidden="1"/>
    </xf>
    <xf numFmtId="0" fontId="0" fillId="3" borderId="22" xfId="1" applyFont="1" applyFill="1" applyBorder="1" applyAlignment="1" applyProtection="1">
      <alignment horizontal="center"/>
      <protection locked="0"/>
    </xf>
    <xf numFmtId="166" fontId="0" fillId="3" borderId="1" xfId="1" applyNumberFormat="1" applyFont="1" applyFill="1" applyAlignment="1" applyProtection="1">
      <alignment horizontal="center"/>
      <protection locked="0"/>
    </xf>
    <xf numFmtId="0" fontId="19" fillId="0" borderId="9" xfId="0" applyFont="1" applyBorder="1" applyAlignment="1" applyProtection="1">
      <alignment horizontal="center"/>
      <protection hidden="1"/>
    </xf>
    <xf numFmtId="0" fontId="2" fillId="0" borderId="9" xfId="0" applyFont="1" applyBorder="1" applyAlignment="1" applyProtection="1">
      <alignment horizontal="center" wrapText="1"/>
      <protection hidden="1"/>
    </xf>
    <xf numFmtId="0" fontId="2" fillId="0" borderId="9" xfId="0" applyFont="1" applyBorder="1" applyAlignment="1" applyProtection="1">
      <alignment horizontal="center"/>
      <protection hidden="1"/>
    </xf>
    <xf numFmtId="0" fontId="0" fillId="0" borderId="3" xfId="0" applyBorder="1" applyAlignment="1" applyProtection="1">
      <alignment horizontal="center"/>
      <protection hidden="1"/>
    </xf>
    <xf numFmtId="0" fontId="0" fillId="3" borderId="1" xfId="1" applyFont="1" applyFill="1" applyAlignment="1" applyProtection="1">
      <alignment horizontal="left" vertical="center"/>
      <protection locked="0"/>
    </xf>
    <xf numFmtId="0" fontId="0" fillId="3" borderId="1" xfId="1" applyFont="1" applyFill="1" applyAlignment="1" applyProtection="1">
      <alignment horizontal="left" vertical="center" indent="1"/>
      <protection locked="0"/>
    </xf>
    <xf numFmtId="0" fontId="0" fillId="3" borderId="15" xfId="1" applyFont="1" applyFill="1" applyBorder="1" applyAlignment="1" applyProtection="1">
      <alignment horizontal="left" vertical="center" indent="1"/>
      <protection locked="0"/>
    </xf>
    <xf numFmtId="0" fontId="0" fillId="3" borderId="16" xfId="1" applyFont="1" applyFill="1" applyBorder="1" applyAlignment="1" applyProtection="1">
      <alignment horizontal="left" vertical="center" indent="1"/>
      <protection locked="0"/>
    </xf>
    <xf numFmtId="0" fontId="0" fillId="3" borderId="17" xfId="1" applyFont="1" applyFill="1" applyBorder="1" applyAlignment="1" applyProtection="1">
      <alignment horizontal="left" vertical="center" indent="1"/>
      <protection locked="0"/>
    </xf>
    <xf numFmtId="0" fontId="13" fillId="0" borderId="9" xfId="0" applyFont="1" applyBorder="1" applyAlignment="1" applyProtection="1">
      <alignment horizontal="center"/>
      <protection hidden="1"/>
    </xf>
    <xf numFmtId="2" fontId="0" fillId="4" borderId="1" xfId="1" applyNumberFormat="1" applyFont="1" applyFill="1" applyAlignment="1" applyProtection="1">
      <alignment horizontal="center" vertical="top" wrapText="1"/>
      <protection hidden="1"/>
    </xf>
    <xf numFmtId="0" fontId="19" fillId="0" borderId="0" xfId="0" applyFont="1" applyAlignment="1" applyProtection="1">
      <alignment horizontal="center" wrapText="1"/>
      <protection hidden="1"/>
    </xf>
    <xf numFmtId="0" fontId="19" fillId="0" borderId="9" xfId="0" applyFont="1" applyBorder="1" applyAlignment="1" applyProtection="1">
      <alignment horizontal="center" wrapText="1"/>
      <protection hidden="1"/>
    </xf>
    <xf numFmtId="2" fontId="0" fillId="4" borderId="22" xfId="1" applyNumberFormat="1" applyFont="1" applyFill="1" applyBorder="1" applyAlignment="1" applyProtection="1">
      <alignment horizontal="center"/>
      <protection hidden="1"/>
    </xf>
    <xf numFmtId="2" fontId="0" fillId="0" borderId="0" xfId="0" applyNumberFormat="1" applyAlignment="1" applyProtection="1">
      <alignment horizontal="center"/>
      <protection hidden="1"/>
    </xf>
    <xf numFmtId="0" fontId="4" fillId="0" borderId="9" xfId="0" applyFont="1" applyBorder="1" applyAlignment="1" applyProtection="1">
      <alignment horizontal="center" vertical="center"/>
      <protection hidden="1"/>
    </xf>
    <xf numFmtId="164" fontId="1" fillId="3" borderId="10" xfId="1" applyNumberFormat="1" applyFont="1" applyFill="1" applyBorder="1" applyAlignment="1" applyProtection="1">
      <alignment horizontal="center" vertical="center"/>
      <protection hidden="1"/>
    </xf>
    <xf numFmtId="164" fontId="1" fillId="3" borderId="11" xfId="1" applyNumberFormat="1" applyFont="1" applyFill="1" applyBorder="1" applyAlignment="1" applyProtection="1">
      <alignment horizontal="center" vertical="center"/>
      <protection hidden="1"/>
    </xf>
    <xf numFmtId="164" fontId="1" fillId="3" borderId="12" xfId="1" applyNumberFormat="1" applyFont="1" applyFill="1" applyBorder="1" applyAlignment="1" applyProtection="1">
      <alignment horizontal="center" vertical="center"/>
      <protection hidden="1"/>
    </xf>
    <xf numFmtId="2" fontId="2" fillId="0" borderId="0" xfId="0" applyNumberFormat="1" applyFont="1" applyAlignment="1" applyProtection="1">
      <alignment horizontal="right" wrapText="1"/>
      <protection hidden="1"/>
    </xf>
    <xf numFmtId="1" fontId="0" fillId="0" borderId="0" xfId="0" applyNumberFormat="1" applyAlignment="1" applyProtection="1">
      <alignment horizontal="center" vertical="center"/>
      <protection hidden="1"/>
    </xf>
    <xf numFmtId="0" fontId="7" fillId="0" borderId="0" xfId="0" applyFont="1" applyAlignment="1" applyProtection="1">
      <alignment horizontal="center" vertical="top" wrapText="1"/>
      <protection hidden="1"/>
    </xf>
    <xf numFmtId="2" fontId="0" fillId="0" borderId="9" xfId="0" applyNumberFormat="1" applyBorder="1" applyAlignment="1" applyProtection="1">
      <alignment horizontal="center"/>
      <protection hidden="1"/>
    </xf>
    <xf numFmtId="2" fontId="0" fillId="0" borderId="3" xfId="0" applyNumberFormat="1" applyBorder="1" applyAlignment="1" applyProtection="1">
      <alignment horizontal="center"/>
      <protection hidden="1"/>
    </xf>
    <xf numFmtId="0" fontId="2" fillId="0" borderId="0" xfId="0" applyFont="1" applyAlignment="1" applyProtection="1">
      <alignment horizontal="center" vertical="center" wrapText="1"/>
      <protection hidden="1"/>
    </xf>
    <xf numFmtId="0" fontId="2" fillId="0" borderId="9" xfId="0" applyFont="1" applyBorder="1" applyAlignment="1" applyProtection="1">
      <alignment horizontal="center" vertical="center" wrapText="1"/>
      <protection hidden="1"/>
    </xf>
    <xf numFmtId="164" fontId="0" fillId="0" borderId="0" xfId="0" applyNumberFormat="1" applyAlignment="1" applyProtection="1">
      <alignment horizontal="center"/>
      <protection hidden="1"/>
    </xf>
  </cellXfs>
  <cellStyles count="3">
    <cellStyle name="Hyperlink" xfId="2" builtinId="8"/>
    <cellStyle name="Normal" xfId="0" builtinId="0"/>
    <cellStyle name="Note" xfId="1" builtinId="10"/>
  </cellStyles>
  <dxfs count="8">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5" tint="0.79998168889431442"/>
        </patternFill>
      </fill>
    </dxf>
    <dxf>
      <fill>
        <patternFill>
          <bgColor theme="6" tint="0.59996337778862885"/>
        </patternFill>
      </fill>
    </dxf>
  </dxfs>
  <tableStyles count="0" defaultTableStyle="TableStyleMedium2" defaultPivotStyle="PivotStyleLight16"/>
  <colors>
    <mruColors>
      <color rgb="FFB8E7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1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 Id="rId6" Type="http://schemas.openxmlformats.org/officeDocument/2006/relationships/image" Target="../media/image20.png"/><Relationship Id="rId5" Type="http://schemas.openxmlformats.org/officeDocument/2006/relationships/image" Target="../media/image19.png"/><Relationship Id="rId4" Type="http://schemas.openxmlformats.org/officeDocument/2006/relationships/image" Target="../media/image18.png"/></Relationships>
</file>

<file path=xl/drawings/_rels/drawing7.xml.rels><?xml version="1.0" encoding="UTF-8" standalone="yes"?>
<Relationships xmlns="http://schemas.openxmlformats.org/package/2006/relationships"><Relationship Id="rId3" Type="http://schemas.openxmlformats.org/officeDocument/2006/relationships/image" Target="../media/image23.png"/><Relationship Id="rId7" Type="http://schemas.openxmlformats.org/officeDocument/2006/relationships/image" Target="../media/image27.png"/><Relationship Id="rId2" Type="http://schemas.openxmlformats.org/officeDocument/2006/relationships/image" Target="../media/image22.png"/><Relationship Id="rId1" Type="http://schemas.openxmlformats.org/officeDocument/2006/relationships/image" Target="../media/image21.png"/><Relationship Id="rId6" Type="http://schemas.openxmlformats.org/officeDocument/2006/relationships/image" Target="../media/image26.png"/><Relationship Id="rId5" Type="http://schemas.openxmlformats.org/officeDocument/2006/relationships/image" Target="../media/image25.png"/><Relationship Id="rId4" Type="http://schemas.openxmlformats.org/officeDocument/2006/relationships/image" Target="../media/image24.png"/></Relationships>
</file>

<file path=xl/drawings/_rels/drawing8.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drawing1.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3" name="Picture 2">
          <a:extLst>
            <a:ext uri="{FF2B5EF4-FFF2-40B4-BE49-F238E27FC236}">
              <a16:creationId xmlns:a16="http://schemas.microsoft.com/office/drawing/2014/main" id="{A18AA110-2A46-49A0-B353-163FE3EE21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514350"/>
          <a:ext cx="2047875" cy="1009650"/>
        </a:xfrm>
        <a:prstGeom prst="rect">
          <a:avLst/>
        </a:prstGeom>
      </xdr:spPr>
    </xdr:pic>
    <xdr:clientData/>
  </xdr:twoCellAnchor>
  <xdr:oneCellAnchor>
    <xdr:from>
      <xdr:col>74</xdr:col>
      <xdr:colOff>19049</xdr:colOff>
      <xdr:row>1</xdr:row>
      <xdr:rowOff>73956</xdr:rowOff>
    </xdr:from>
    <xdr:ext cx="1638301" cy="819151"/>
    <xdr:pic>
      <xdr:nvPicPr>
        <xdr:cNvPr id="4" name="Picture 3">
          <a:extLst>
            <a:ext uri="{FF2B5EF4-FFF2-40B4-BE49-F238E27FC236}">
              <a16:creationId xmlns:a16="http://schemas.microsoft.com/office/drawing/2014/main" id="{A185239F-115D-4FC8-9D92-DACD37ED2B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5" name="Picture 4">
          <a:extLst>
            <a:ext uri="{FF2B5EF4-FFF2-40B4-BE49-F238E27FC236}">
              <a16:creationId xmlns:a16="http://schemas.microsoft.com/office/drawing/2014/main" id="{03EE92AC-BBFC-4DF4-8B7B-CE6AD6BC21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twoCellAnchor>
    <xdr:from>
      <xdr:col>2</xdr:col>
      <xdr:colOff>8282</xdr:colOff>
      <xdr:row>8</xdr:row>
      <xdr:rowOff>207064</xdr:rowOff>
    </xdr:from>
    <xdr:to>
      <xdr:col>41</xdr:col>
      <xdr:colOff>0</xdr:colOff>
      <xdr:row>46</xdr:row>
      <xdr:rowOff>173936</xdr:rowOff>
    </xdr:to>
    <xdr:sp macro="" textlink="">
      <xdr:nvSpPr>
        <xdr:cNvPr id="6" name="TextBox 5">
          <a:extLst>
            <a:ext uri="{FF2B5EF4-FFF2-40B4-BE49-F238E27FC236}">
              <a16:creationId xmlns:a16="http://schemas.microsoft.com/office/drawing/2014/main" id="{F7EE47CF-B3C9-BCCD-4999-4624F06E400C}"/>
            </a:ext>
          </a:extLst>
        </xdr:cNvPr>
        <xdr:cNvSpPr txBox="1"/>
      </xdr:nvSpPr>
      <xdr:spPr>
        <a:xfrm>
          <a:off x="372717" y="2062368"/>
          <a:ext cx="7098196" cy="87795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effectLst/>
            </a:rPr>
            <a:t>Introduction and Purpose</a:t>
          </a:r>
          <a:r>
            <a:rPr lang="en-US">
              <a:effectLst/>
            </a:rPr>
            <a:t> </a:t>
          </a:r>
        </a:p>
        <a:p>
          <a:r>
            <a:rPr lang="en-US">
              <a:effectLst/>
            </a:rPr>
            <a:t>The VarStec Reactor-Limited Fault TRV &amp; Breaker Duty Assessment Tool is an engineering calculation tool developed to evaluate the Transient Recovery Voltage (TRV) duty on a designated “Victim Breaker” clearing a short-circuit fault limited by a non-saturating current-limiting reactor (CLR). This could be an</a:t>
          </a:r>
          <a:r>
            <a:rPr lang="en-US" baseline="0">
              <a:effectLst/>
            </a:rPr>
            <a:t> outrush reactor associated with a capacitor bank, a air-core tuning reactor associated with an open-air harmonic filter bank, or a current limiting reactor that might be used to limit fault current. </a:t>
          </a:r>
          <a:r>
            <a:rPr lang="en-US">
              <a:effectLst/>
            </a:rPr>
            <a:t>This analysis is strictly applicable to medium-voltage systems below 100 kV and is specifically aimed at air-core reactors. I</a:t>
          </a:r>
          <a:r>
            <a:rPr lang="en-US" baseline="0">
              <a:effectLst/>
            </a:rPr>
            <a:t>ron-core tuning reactors that are typical for metal-enclosed harmonic filter banks do not hold their inductance during faults and therefore this standard does not apply to that condition.</a:t>
          </a:r>
          <a:endParaRPr lang="en-US">
            <a:effectLst/>
          </a:endParaRPr>
        </a:p>
        <a:p>
          <a:endParaRPr lang="en-US">
            <a:effectLst/>
          </a:endParaRPr>
        </a:p>
        <a:p>
          <a:r>
            <a:rPr lang="en-US">
              <a:effectLst/>
            </a:rPr>
            <a:t>The primary purpose of the tool is to determine whether a standard or definite-purpose circuit breaker is electrically capable of withstanding the extreme Rate-of-Rise-of-Recovery Voltage (RRRV) and highly oscillatory TRV peak (</a:t>
          </a:r>
          <a:r>
            <a:rPr lang="en-US" sz="1100" i="1">
              <a:solidFill>
                <a:schemeClr val="dk1"/>
              </a:solidFill>
              <a:effectLst/>
              <a:latin typeface="+mn-lt"/>
              <a:ea typeface="+mn-ea"/>
              <a:cs typeface="+mn-cs"/>
            </a:rPr>
            <a:t>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a:effectLst/>
            </a:rPr>
            <a:t>) generated by the low-capacitance reactor during fault interruption. PASS/FAIL indicators verify breaker suitability and guide the user through practical mitigation strategies. </a:t>
          </a:r>
          <a:r>
            <a:rPr lang="en-US" i="1">
              <a:effectLst/>
            </a:rPr>
            <a:t>(Note: This tool does not apply to the normal load-switching of shunt reactors; evaluating current chopping overvoltages requires a separate analysis per IEEE C37.015)</a:t>
          </a:r>
          <a:r>
            <a:rPr lang="en-US">
              <a:effectLst/>
            </a:rPr>
            <a:t>.</a:t>
          </a:r>
        </a:p>
        <a:p>
          <a:endParaRPr lang="en-US">
            <a:effectLst/>
          </a:endParaRPr>
        </a:p>
        <a:p>
          <a:endParaRPr lang="en-US">
            <a:effectLst/>
          </a:endParaRPr>
        </a:p>
        <a:p>
          <a:endParaRPr lang="en-US">
            <a:effectLst/>
          </a:endParaRPr>
        </a:p>
        <a:p>
          <a:endParaRPr lang="en-US">
            <a:effectLst/>
          </a:endParaRPr>
        </a:p>
        <a:p>
          <a:endParaRPr lang="en-US">
            <a:effectLst/>
          </a:endParaRPr>
        </a:p>
        <a:p>
          <a:endParaRPr lang="en-US">
            <a:effectLst/>
          </a:endParaRPr>
        </a:p>
        <a:p>
          <a:endParaRPr lang="en-US">
            <a:effectLst/>
          </a:endParaRPr>
        </a:p>
        <a:p>
          <a:endParaRPr lang="en-US">
            <a:effectLst/>
          </a:endParaRPr>
        </a:p>
        <a:p>
          <a:endParaRPr lang="en-US">
            <a:effectLst/>
          </a:endParaRPr>
        </a:p>
        <a:p>
          <a:endParaRPr lang="en-US">
            <a:effectLst/>
          </a:endParaRPr>
        </a:p>
        <a:p>
          <a:endParaRPr lang="en-US">
            <a:effectLst/>
          </a:endParaRPr>
        </a:p>
        <a:p>
          <a:endParaRPr lang="en-US">
            <a:effectLst/>
          </a:endParaRPr>
        </a:p>
        <a:p>
          <a:pPr algn="ctr"/>
          <a:r>
            <a:rPr lang="en-US" sz="1200" b="1">
              <a:effectLst/>
            </a:rPr>
            <a:t>Simplified Model for Current-Limiting Reactor Fault TRV Calculation</a:t>
          </a:r>
        </a:p>
        <a:p>
          <a:endParaRPr lang="en-US">
            <a:effectLst/>
          </a:endParaRPr>
        </a:p>
        <a:p>
          <a:endParaRPr lang="en-US">
            <a:effectLst/>
          </a:endParaRPr>
        </a:p>
        <a:p>
          <a:r>
            <a:rPr lang="en-US">
              <a:effectLst/>
            </a:rPr>
            <a:t>The tool implements the most current industry guidance from:</a:t>
          </a:r>
          <a:br>
            <a:rPr lang="en-US">
              <a:effectLst/>
            </a:rPr>
          </a:br>
          <a:endParaRPr lang="en-US">
            <a:effectLst/>
          </a:endParaRPr>
        </a:p>
        <a:p>
          <a:pPr lvl="1"/>
          <a:r>
            <a:rPr lang="en-US" sz="1100" b="1" i="0">
              <a:solidFill>
                <a:schemeClr val="dk1"/>
              </a:solidFill>
              <a:effectLst/>
              <a:latin typeface="+mn-lt"/>
              <a:ea typeface="+mn-ea"/>
              <a:cs typeface="+mn-cs"/>
            </a:rPr>
            <a:t>●</a:t>
          </a:r>
          <a:r>
            <a:rPr lang="en-US" sz="1100" b="1" i="0" baseline="0">
              <a:solidFill>
                <a:schemeClr val="dk1"/>
              </a:solidFill>
              <a:effectLst/>
              <a:latin typeface="+mn-lt"/>
              <a:ea typeface="+mn-ea"/>
              <a:cs typeface="+mn-cs"/>
            </a:rPr>
            <a:t>  </a:t>
          </a:r>
          <a:r>
            <a:rPr lang="en-US" sz="1100" b="1" i="0">
              <a:solidFill>
                <a:schemeClr val="dk1"/>
              </a:solidFill>
              <a:effectLst/>
              <a:latin typeface="+mn-lt"/>
              <a:ea typeface="+mn-ea"/>
              <a:cs typeface="+mn-cs"/>
            </a:rPr>
            <a:t>IEEE Std C37.011-2019</a:t>
          </a:r>
          <a:r>
            <a:rPr lang="en-US" sz="1100" b="0" i="0">
              <a:solidFill>
                <a:schemeClr val="dk1"/>
              </a:solidFill>
              <a:effectLst/>
              <a:latin typeface="+mn-lt"/>
              <a:ea typeface="+mn-ea"/>
              <a:cs typeface="+mn-cs"/>
            </a:rPr>
            <a:t> (Guide for the Application of TRV for AC High-Voltage Circuit Breakers)</a:t>
          </a:r>
        </a:p>
        <a:p>
          <a:pPr lvl="1"/>
          <a:r>
            <a:rPr lang="en-US" sz="1100" b="1" i="0">
              <a:solidFill>
                <a:schemeClr val="dk1"/>
              </a:solidFill>
              <a:effectLst/>
              <a:latin typeface="+mn-lt"/>
              <a:ea typeface="+mn-ea"/>
              <a:cs typeface="+mn-cs"/>
            </a:rPr>
            <a:t>●</a:t>
          </a:r>
          <a:r>
            <a:rPr lang="en-US" sz="1100" b="1" i="0" baseline="0">
              <a:solidFill>
                <a:schemeClr val="dk1"/>
              </a:solidFill>
              <a:effectLst/>
              <a:latin typeface="+mn-lt"/>
              <a:ea typeface="+mn-ea"/>
              <a:cs typeface="+mn-cs"/>
            </a:rPr>
            <a:t>  </a:t>
          </a:r>
          <a:r>
            <a:rPr lang="en-US" sz="1100" b="1" i="0">
              <a:solidFill>
                <a:schemeClr val="dk1"/>
              </a:solidFill>
              <a:effectLst/>
              <a:latin typeface="+mn-lt"/>
              <a:ea typeface="+mn-ea"/>
              <a:cs typeface="+mn-cs"/>
            </a:rPr>
            <a:t>IEEE Std C37.04-2018</a:t>
          </a:r>
          <a:r>
            <a:rPr lang="en-US" sz="1100" b="0" i="0">
              <a:solidFill>
                <a:schemeClr val="dk1"/>
              </a:solidFill>
              <a:effectLst/>
              <a:latin typeface="+mn-lt"/>
              <a:ea typeface="+mn-ea"/>
              <a:cs typeface="+mn-cs"/>
            </a:rPr>
            <a:t> (Standard for Ratings and Requirements for AC High-Voltage Circuit Breakers)</a:t>
          </a:r>
        </a:p>
        <a:p>
          <a:pPr lvl="1"/>
          <a:r>
            <a:rPr lang="en-US" sz="1100" b="1" i="0">
              <a:solidFill>
                <a:schemeClr val="dk1"/>
              </a:solidFill>
              <a:effectLst/>
              <a:latin typeface="+mn-lt"/>
              <a:ea typeface="+mn-ea"/>
              <a:cs typeface="+mn-cs"/>
            </a:rPr>
            <a:t>●</a:t>
          </a:r>
          <a:r>
            <a:rPr lang="en-US" sz="1100" b="1" i="0" baseline="0">
              <a:solidFill>
                <a:schemeClr val="dk1"/>
              </a:solidFill>
              <a:effectLst/>
              <a:latin typeface="+mn-lt"/>
              <a:ea typeface="+mn-ea"/>
              <a:cs typeface="+mn-cs"/>
            </a:rPr>
            <a:t>  </a:t>
          </a:r>
          <a:r>
            <a:rPr lang="en-US" sz="1100" b="1" i="0">
              <a:solidFill>
                <a:schemeClr val="dk1"/>
              </a:solidFill>
              <a:effectLst/>
              <a:latin typeface="+mn-lt"/>
              <a:ea typeface="+mn-ea"/>
              <a:cs typeface="+mn-cs"/>
            </a:rPr>
            <a:t>IEEE Std C37.06.1</a:t>
          </a:r>
          <a:r>
            <a:rPr lang="en-US" sz="1100" b="0" i="0">
              <a:solidFill>
                <a:schemeClr val="dk1"/>
              </a:solidFill>
              <a:effectLst/>
              <a:latin typeface="+mn-lt"/>
              <a:ea typeface="+mn-ea"/>
              <a:cs typeface="+mn-cs"/>
            </a:rPr>
            <a:t> (Recommended Practice for Preferred Ratings for Definite Purpose Circuit Breakers for Fast TRV Rise Times)</a:t>
          </a:r>
        </a:p>
        <a:p>
          <a:endParaRPr lang="en-US" b="1">
            <a:effectLst/>
          </a:endParaRPr>
        </a:p>
        <a:p>
          <a:r>
            <a:rPr lang="en-US" b="1">
              <a:effectLst/>
            </a:rPr>
            <a:t>Analysis Scope and Required Inputs</a:t>
          </a:r>
        </a:p>
        <a:p>
          <a:r>
            <a:rPr lang="en-US">
              <a:effectLst/>
            </a:rPr>
            <a:t>Accurate analysis requires the entry of nominal system voltage, system frequency, available source short-circuit current, and the victim breaker’s rated short-circuit capability. </a:t>
          </a:r>
        </a:p>
        <a:p>
          <a:endParaRPr lang="en-US">
            <a:effectLst/>
          </a:endParaRPr>
        </a:p>
        <a:p>
          <a:r>
            <a:rPr lang="en-US">
              <a:effectLst/>
            </a:rPr>
            <a:t>The user must define the system grounding (Effectively Grounded or Ungrounded), which establishes the physical First-Pole-to-Clear Factor (</a:t>
          </a:r>
          <a:r>
            <a:rPr lang="en-US" sz="1100" i="1">
              <a:solidFill>
                <a:schemeClr val="dk1"/>
              </a:solidFill>
              <a:effectLst/>
              <a:latin typeface="+mn-lt"/>
              <a:ea typeface="+mn-ea"/>
              <a:cs typeface="+mn-cs"/>
            </a:rPr>
            <a:t>K</a:t>
          </a:r>
          <a:r>
            <a:rPr lang="en-US" sz="1100" i="1" baseline="-25000">
              <a:solidFill>
                <a:schemeClr val="dk1"/>
              </a:solidFill>
              <a:effectLst/>
              <a:latin typeface="+mn-lt"/>
              <a:ea typeface="+mn-ea"/>
              <a:cs typeface="+mn-cs"/>
            </a:rPr>
            <a:t>pp</a:t>
          </a:r>
          <a:r>
            <a:rPr lang="en-US" sz="1100">
              <a:solidFill>
                <a:schemeClr val="dk1"/>
              </a:solidFill>
              <a:effectLst/>
              <a:latin typeface="+mn-lt"/>
              <a:ea typeface="+mn-ea"/>
              <a:cs typeface="+mn-cs"/>
            </a:rPr>
            <a:t>​</a:t>
          </a:r>
          <a:r>
            <a:rPr lang="en-US">
              <a:effectLst/>
            </a:rPr>
            <a:t>) of 1.3 or 1.5 used to calculate the actual system TRV peak. </a:t>
          </a:r>
          <a:r>
            <a:rPr lang="en-US" i="1">
              <a:effectLst/>
            </a:rPr>
            <a:t>Note: While the tool accurately calculates a lower system duty for effectively grounded &lt;100 kV systems (</a:t>
          </a:r>
          <a:r>
            <a:rPr lang="en-US" sz="1100" i="1">
              <a:solidFill>
                <a:schemeClr val="dk1"/>
              </a:solidFill>
              <a:effectLst/>
              <a:latin typeface="+mn-lt"/>
              <a:ea typeface="+mn-ea"/>
              <a:cs typeface="+mn-cs"/>
            </a:rPr>
            <a:t>K</a:t>
          </a:r>
          <a:r>
            <a:rPr lang="en-US" sz="1100" i="1" baseline="-25000">
              <a:solidFill>
                <a:schemeClr val="dk1"/>
              </a:solidFill>
              <a:effectLst/>
              <a:latin typeface="+mn-lt"/>
              <a:ea typeface="+mn-ea"/>
              <a:cs typeface="+mn-cs"/>
            </a:rPr>
            <a:t>pp</a:t>
          </a:r>
          <a:r>
            <a:rPr lang="en-US" sz="1100">
              <a:solidFill>
                <a:schemeClr val="dk1"/>
              </a:solidFill>
              <a:effectLst/>
              <a:latin typeface="+mn-lt"/>
              <a:ea typeface="+mn-ea"/>
              <a:cs typeface="+mn-cs"/>
            </a:rPr>
            <a:t>​=1.3</a:t>
          </a:r>
          <a:r>
            <a:rPr lang="en-US" i="1">
              <a:effectLst/>
            </a:rPr>
            <a:t>), standard circuit breakers in this voltage class are universally type-tested by manufacturers using a baseline </a:t>
          </a:r>
          <a:r>
            <a:rPr lang="en-US" sz="1100" i="1">
              <a:solidFill>
                <a:schemeClr val="dk1"/>
              </a:solidFill>
              <a:effectLst/>
              <a:latin typeface="+mn-lt"/>
              <a:ea typeface="+mn-ea"/>
              <a:cs typeface="+mn-cs"/>
            </a:rPr>
            <a:t>K</a:t>
          </a:r>
          <a:r>
            <a:rPr lang="en-US" sz="1100" i="1" baseline="-25000">
              <a:solidFill>
                <a:schemeClr val="dk1"/>
              </a:solidFill>
              <a:effectLst/>
              <a:latin typeface="+mn-lt"/>
              <a:ea typeface="+mn-ea"/>
              <a:cs typeface="+mn-cs"/>
            </a:rPr>
            <a:t>pp</a:t>
          </a:r>
          <a:r>
            <a:rPr lang="en-US" sz="1100">
              <a:solidFill>
                <a:schemeClr val="dk1"/>
              </a:solidFill>
              <a:effectLst/>
              <a:latin typeface="+mn-lt"/>
              <a:ea typeface="+mn-ea"/>
              <a:cs typeface="+mn-cs"/>
            </a:rPr>
            <a:t>​=1.5</a:t>
          </a:r>
          <a:r>
            <a:rPr lang="en-US" i="1">
              <a:effectLst/>
            </a:rPr>
            <a:t> to account for ungrounded faults. This provides an inherent margin of safety in the evaluation.</a:t>
          </a:r>
          <a:br>
            <a:rPr lang="en-US" i="1">
              <a:effectLst/>
            </a:rPr>
          </a:br>
          <a:endParaRPr lang="en-US">
            <a:effectLst/>
          </a:endParaRPr>
        </a:p>
        <a:p>
          <a:r>
            <a:rPr lang="en-US">
              <a:effectLst/>
            </a:rPr>
            <a:t>Additional inputs include the reactor inductance, inherent/stray system capacitance, and any added surge mitigation capacitance (phase-to-ground).</a:t>
          </a:r>
        </a:p>
        <a:p>
          <a:br>
            <a:rPr lang="en-US" b="1">
              <a:effectLst/>
            </a:rPr>
          </a:br>
          <a:endParaRPr lang="en-US" sz="1100" b="0" i="0">
            <a:solidFill>
              <a:schemeClr val="dk1"/>
            </a:solidFill>
            <a:effectLst/>
            <a:latin typeface="+mn-lt"/>
            <a:ea typeface="+mn-ea"/>
            <a:cs typeface="+mn-cs"/>
          </a:endParaRPr>
        </a:p>
      </xdr:txBody>
    </xdr:sp>
    <xdr:clientData/>
  </xdr:twoCellAnchor>
  <xdr:twoCellAnchor>
    <xdr:from>
      <xdr:col>44</xdr:col>
      <xdr:colOff>0</xdr:colOff>
      <xdr:row>6</xdr:row>
      <xdr:rowOff>82827</xdr:rowOff>
    </xdr:from>
    <xdr:to>
      <xdr:col>82</xdr:col>
      <xdr:colOff>149087</xdr:colOff>
      <xdr:row>42</xdr:row>
      <xdr:rowOff>124239</xdr:rowOff>
    </xdr:to>
    <xdr:sp macro="" textlink="">
      <xdr:nvSpPr>
        <xdr:cNvPr id="7" name="TextBox 6">
          <a:extLst>
            <a:ext uri="{FF2B5EF4-FFF2-40B4-BE49-F238E27FC236}">
              <a16:creationId xmlns:a16="http://schemas.microsoft.com/office/drawing/2014/main" id="{FB318A31-6EC4-60C3-8520-9102771C765C}"/>
            </a:ext>
          </a:extLst>
        </xdr:cNvPr>
        <xdr:cNvSpPr txBox="1"/>
      </xdr:nvSpPr>
      <xdr:spPr>
        <a:xfrm>
          <a:off x="8017565" y="1474305"/>
          <a:ext cx="7073348" cy="83902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Reactor-Limited Fault Event Modeling</a:t>
          </a:r>
          <a:endParaRPr lang="en-US">
            <a:effectLst/>
          </a:endParaRPr>
        </a:p>
        <a:p>
          <a:r>
            <a:rPr lang="en-US" sz="1100">
              <a:solidFill>
                <a:schemeClr val="dk1"/>
              </a:solidFill>
              <a:effectLst/>
              <a:latin typeface="+mn-lt"/>
              <a:ea typeface="+mn-ea"/>
              <a:cs typeface="+mn-cs"/>
            </a:rPr>
            <a:t>When a breaker clears a CLR-limited fault, the inherent transient recovery voltage approximates a highly oscillatory, low-damped single-frequency waveform. The tool evaluates this physical behavior using the following methodology:</a:t>
          </a:r>
          <a:br>
            <a:rPr lang="en-US" sz="1100">
              <a:solidFill>
                <a:schemeClr val="dk1"/>
              </a:solidFill>
              <a:effectLst/>
              <a:latin typeface="+mn-lt"/>
              <a:ea typeface="+mn-ea"/>
              <a:cs typeface="+mn-cs"/>
            </a:rPr>
          </a:br>
          <a:endParaRPr lang="en-US">
            <a:effectLst/>
          </a:endParaRPr>
        </a:p>
        <a:p>
          <a:pPr lvl="1"/>
          <a:r>
            <a:rPr lang="en-US" sz="1100" b="1" i="0">
              <a:solidFill>
                <a:schemeClr val="dk1"/>
              </a:solidFill>
              <a:effectLst/>
              <a:latin typeface="+mn-lt"/>
              <a:ea typeface="+mn-ea"/>
              <a:cs typeface="+mn-cs"/>
            </a:rPr>
            <a:t>Physical to Standard Conversion:</a:t>
          </a:r>
          <a:r>
            <a:rPr lang="en-US" sz="1100" b="0" i="0">
              <a:solidFill>
                <a:schemeClr val="dk1"/>
              </a:solidFill>
              <a:effectLst/>
              <a:latin typeface="+mn-lt"/>
              <a:ea typeface="+mn-ea"/>
              <a:cs typeface="+mn-cs"/>
            </a:rPr>
            <a:t> </a:t>
          </a:r>
          <a:endParaRPr lang="en-US">
            <a:effectLst/>
          </a:endParaRPr>
        </a:p>
        <a:p>
          <a:pPr lvl="1"/>
          <a:r>
            <a:rPr lang="en-US" sz="1100" b="0" i="0">
              <a:solidFill>
                <a:schemeClr val="dk1"/>
              </a:solidFill>
              <a:effectLst/>
              <a:latin typeface="+mn-lt"/>
              <a:ea typeface="+mn-ea"/>
              <a:cs typeface="+mn-cs"/>
            </a:rPr>
            <a:t>The tool calculates the physical time-to-peak (</a:t>
          </a:r>
          <a:r>
            <a:rPr lang="en-US" sz="1100" b="0" i="1">
              <a:solidFill>
                <a:schemeClr val="dk1"/>
              </a:solidFill>
              <a:effectLst/>
              <a:latin typeface="+mn-lt"/>
              <a:ea typeface="+mn-ea"/>
              <a:cs typeface="+mn-cs"/>
            </a:rPr>
            <a:t>T</a:t>
          </a:r>
          <a:r>
            <a:rPr lang="en-US" sz="1100" b="0" i="0" baseline="-25000">
              <a:solidFill>
                <a:schemeClr val="dk1"/>
              </a:solidFill>
              <a:effectLst/>
              <a:latin typeface="+mn-lt"/>
              <a:ea typeface="+mn-ea"/>
              <a:cs typeface="+mn-cs"/>
            </a:rPr>
            <a:t>2</a:t>
          </a:r>
          <a:r>
            <a:rPr lang="en-US" sz="1100" b="0" i="0">
              <a:solidFill>
                <a:schemeClr val="dk1"/>
              </a:solidFill>
              <a:effectLst/>
              <a:latin typeface="+mn-lt"/>
              <a:ea typeface="+mn-ea"/>
              <a:cs typeface="+mn-cs"/>
            </a:rPr>
            <a:t>​) of the transient. Because IEEE breaker ratings rely on standardized straight-line reference envelopes, the tool applies a </a:t>
          </a:r>
          <a:r>
            <a:rPr lang="en-US" sz="1100" b="1" i="0">
              <a:solidFill>
                <a:schemeClr val="dk1"/>
              </a:solidFill>
              <a:effectLst/>
              <a:latin typeface="+mn-lt"/>
              <a:ea typeface="+mn-ea"/>
              <a:cs typeface="+mn-cs"/>
            </a:rPr>
            <a:t>T</a:t>
          </a:r>
          <a:r>
            <a:rPr lang="en-US" sz="1100" b="1" i="0" baseline="-25000">
              <a:solidFill>
                <a:schemeClr val="dk1"/>
              </a:solidFill>
              <a:effectLst/>
              <a:latin typeface="+mn-lt"/>
              <a:ea typeface="+mn-ea"/>
              <a:cs typeface="+mn-cs"/>
            </a:rPr>
            <a:t>2</a:t>
          </a:r>
          <a:r>
            <a:rPr lang="en-US" sz="1100" b="1" i="0">
              <a:solidFill>
                <a:schemeClr val="dk1"/>
              </a:solidFill>
              <a:effectLst/>
              <a:latin typeface="+mn-lt"/>
              <a:ea typeface="+mn-ea"/>
              <a:cs typeface="+mn-cs"/>
            </a:rPr>
            <a:t>/t3 Conversion Multiplier</a:t>
          </a:r>
          <a:r>
            <a:rPr lang="en-US" sz="1100" b="0" i="0">
              <a:solidFill>
                <a:schemeClr val="dk1"/>
              </a:solidFill>
              <a:effectLst/>
              <a:latin typeface="+mn-lt"/>
              <a:ea typeface="+mn-ea"/>
              <a:cs typeface="+mn-cs"/>
            </a:rPr>
            <a:t> (derived from IEEE C37.011 Table A.3 using the CLR amplitude factor, typically 1.9). This correctly translates the physical waveform into the standard equivalent reference time (</a:t>
          </a:r>
          <a:r>
            <a:rPr lang="en-US" sz="1100" b="0" i="1">
              <a:solidFill>
                <a:schemeClr val="dk1"/>
              </a:solidFill>
              <a:effectLst/>
              <a:latin typeface="+mn-lt"/>
              <a:ea typeface="+mn-ea"/>
              <a:cs typeface="+mn-cs"/>
            </a:rPr>
            <a:t>t</a:t>
          </a:r>
          <a:r>
            <a:rPr lang="en-US" sz="1100" b="0" i="0" baseline="-25000">
              <a:solidFill>
                <a:schemeClr val="dk1"/>
              </a:solidFill>
              <a:effectLst/>
              <a:latin typeface="+mn-lt"/>
              <a:ea typeface="+mn-ea"/>
              <a:cs typeface="+mn-cs"/>
            </a:rPr>
            <a:t>3</a:t>
          </a:r>
          <a:r>
            <a:rPr lang="en-US" sz="1100" b="0" i="0">
              <a:solidFill>
                <a:schemeClr val="dk1"/>
              </a:solidFill>
              <a:effectLst/>
              <a:latin typeface="+mn-lt"/>
              <a:ea typeface="+mn-ea"/>
              <a:cs typeface="+mn-cs"/>
            </a:rPr>
            <a:t>​) for accurate comparison.</a:t>
          </a:r>
          <a:endParaRPr lang="en-US">
            <a:effectLst/>
          </a:endParaRPr>
        </a:p>
        <a:p>
          <a:pPr lvl="1"/>
          <a:endParaRPr lang="en-US" sz="1100" b="1" i="0">
            <a:solidFill>
              <a:schemeClr val="dk1"/>
            </a:solidFill>
            <a:effectLst/>
            <a:latin typeface="+mn-lt"/>
            <a:ea typeface="+mn-ea"/>
            <a:cs typeface="+mn-cs"/>
          </a:endParaRPr>
        </a:p>
        <a:p>
          <a:pPr lvl="1"/>
          <a:r>
            <a:rPr lang="en-US" sz="1100" b="1" i="0">
              <a:solidFill>
                <a:schemeClr val="dk1"/>
              </a:solidFill>
              <a:effectLst/>
              <a:latin typeface="+mn-lt"/>
              <a:ea typeface="+mn-ea"/>
              <a:cs typeface="+mn-cs"/>
            </a:rPr>
            <a:t>Source Contribution:</a:t>
          </a:r>
          <a:r>
            <a:rPr lang="en-US" sz="1100" b="0" i="0">
              <a:solidFill>
                <a:schemeClr val="dk1"/>
              </a:solidFill>
              <a:effectLst/>
              <a:latin typeface="+mn-lt"/>
              <a:ea typeface="+mn-ea"/>
              <a:cs typeface="+mn-cs"/>
            </a:rPr>
            <a:t> The tool sums the reactor's high-frequency TRV contribution with the power-frequency recovery voltage contribution from the source side to determine the total System TRV Peak (</a:t>
          </a:r>
          <a:r>
            <a:rPr lang="en-US" sz="1100" b="0" i="1">
              <a:solidFill>
                <a:schemeClr val="dk1"/>
              </a:solidFill>
              <a:effectLst/>
              <a:latin typeface="+mn-lt"/>
              <a:ea typeface="+mn-ea"/>
              <a:cs typeface="+mn-cs"/>
            </a:rPr>
            <a:t>u</a:t>
          </a:r>
          <a:r>
            <a:rPr lang="en-US" sz="1100" b="0" i="1" baseline="-25000">
              <a:solidFill>
                <a:schemeClr val="dk1"/>
              </a:solidFill>
              <a:effectLst/>
              <a:latin typeface="+mn-lt"/>
              <a:ea typeface="+mn-ea"/>
              <a:cs typeface="+mn-cs"/>
            </a:rPr>
            <a:t>c</a:t>
          </a:r>
          <a:r>
            <a:rPr lang="en-US" sz="1100" b="0" i="0">
              <a:solidFill>
                <a:schemeClr val="dk1"/>
              </a:solidFill>
              <a:effectLst/>
              <a:latin typeface="+mn-lt"/>
              <a:ea typeface="+mn-ea"/>
              <a:cs typeface="+mn-cs"/>
            </a:rPr>
            <a:t>​).</a:t>
          </a:r>
        </a:p>
        <a:p>
          <a:endParaRPr lang="en-US" sz="1100" b="0" i="0">
            <a:solidFill>
              <a:schemeClr val="dk1"/>
            </a:solidFill>
            <a:effectLst/>
            <a:latin typeface="+mn-lt"/>
            <a:ea typeface="+mn-ea"/>
            <a:cs typeface="+mn-cs"/>
          </a:endParaRPr>
        </a:p>
        <a:p>
          <a:r>
            <a:rPr lang="en-US" b="1">
              <a:effectLst/>
            </a:rPr>
            <a:t>Switching Device Verification Logic</a:t>
          </a:r>
          <a:r>
            <a:rPr lang="en-US">
              <a:effectLst/>
            </a:rPr>
            <a:t> The core function of the tool is to compare the calculated system TRV stresses to the dynamically adjusted capabilities of the specified S1 (Cable) or S2 (Line) circuit breaker.</a:t>
          </a:r>
        </a:p>
        <a:p>
          <a:br>
            <a:rPr lang="en-US">
              <a:effectLst/>
            </a:rPr>
          </a:br>
          <a:r>
            <a:rPr lang="en-US">
              <a:effectLst/>
            </a:rPr>
            <a:t>Because the CLR significantly chokes the available short-circuit current, the breaker is evaluated at a fraction of its maximum rating. The tool calculates the Per Unit Fault Duty (</a:t>
          </a:r>
          <a:r>
            <a:rPr lang="en-US" sz="1100" i="1">
              <a:solidFill>
                <a:schemeClr val="dk1"/>
              </a:solidFill>
              <a:effectLst/>
              <a:latin typeface="+mn-lt"/>
              <a:ea typeface="+mn-ea"/>
              <a:cs typeface="+mn-cs"/>
            </a:rPr>
            <a:t>I</a:t>
          </a:r>
          <a:r>
            <a:rPr lang="en-US" sz="1100" i="1" baseline="-25000">
              <a:solidFill>
                <a:schemeClr val="dk1"/>
              </a:solidFill>
              <a:effectLst/>
              <a:latin typeface="+mn-lt"/>
              <a:ea typeface="+mn-ea"/>
              <a:cs typeface="+mn-cs"/>
            </a:rPr>
            <a:t>CLR</a:t>
          </a:r>
          <a:r>
            <a:rPr lang="en-US" sz="1100">
              <a:solidFill>
                <a:schemeClr val="dk1"/>
              </a:solidFill>
              <a:effectLst/>
              <a:latin typeface="+mn-lt"/>
              <a:ea typeface="+mn-ea"/>
              <a:cs typeface="+mn-cs"/>
            </a:rPr>
            <a:t>​/</a:t>
          </a:r>
          <a:r>
            <a:rPr lang="en-US" sz="1100" i="1">
              <a:solidFill>
                <a:schemeClr val="dk1"/>
              </a:solidFill>
              <a:effectLst/>
              <a:latin typeface="+mn-lt"/>
              <a:ea typeface="+mn-ea"/>
              <a:cs typeface="+mn-cs"/>
            </a:rPr>
            <a:t>I</a:t>
          </a:r>
          <a:r>
            <a:rPr lang="en-US" sz="1100" i="1" baseline="-25000">
              <a:solidFill>
                <a:schemeClr val="dk1"/>
              </a:solidFill>
              <a:effectLst/>
              <a:latin typeface="+mn-lt"/>
              <a:ea typeface="+mn-ea"/>
              <a:cs typeface="+mn-cs"/>
            </a:rPr>
            <a:t>sc</a:t>
          </a:r>
          <a:r>
            <a:rPr lang="en-US" sz="1100">
              <a:solidFill>
                <a:schemeClr val="dk1"/>
              </a:solidFill>
              <a:effectLst/>
              <a:latin typeface="+mn-lt"/>
              <a:ea typeface="+mn-ea"/>
              <a:cs typeface="+mn-cs"/>
            </a:rPr>
            <a:t>​</a:t>
          </a:r>
          <a:r>
            <a:rPr lang="en-US">
              <a:effectLst/>
            </a:rPr>
            <a:t>) and interpolates standard multipliers from </a:t>
          </a:r>
          <a:r>
            <a:rPr lang="en-US" b="0">
              <a:effectLst/>
            </a:rPr>
            <a:t>IEEE C37.011 Table 1:</a:t>
          </a:r>
        </a:p>
        <a:p>
          <a:endParaRPr lang="en-US">
            <a:effectLst/>
          </a:endParaRPr>
        </a:p>
        <a:p>
          <a:pPr lvl="1"/>
          <a:r>
            <a:rPr lang="en-US" sz="1100" b="1" i="0">
              <a:solidFill>
                <a:schemeClr val="dk1"/>
              </a:solidFill>
              <a:effectLst/>
              <a:latin typeface="+mn-lt"/>
              <a:ea typeface="+mn-ea"/>
              <a:cs typeface="+mn-cs"/>
            </a:rPr>
            <a:t>TRV Peak Voltage Multiplier (</a:t>
          </a:r>
          <a:r>
            <a:rPr lang="en-US" sz="1100" b="0" i="1">
              <a:solidFill>
                <a:schemeClr val="dk1"/>
              </a:solidFill>
              <a:effectLst/>
              <a:latin typeface="+mn-lt"/>
              <a:ea typeface="+mn-ea"/>
              <a:cs typeface="+mn-cs"/>
            </a:rPr>
            <a:t>Ku</a:t>
          </a:r>
          <a:r>
            <a:rPr lang="en-US" sz="1100" b="0" i="1" baseline="-25000">
              <a:solidFill>
                <a:schemeClr val="dk1"/>
              </a:solidFill>
              <a:effectLst/>
              <a:latin typeface="+mn-lt"/>
              <a:ea typeface="+mn-ea"/>
              <a:cs typeface="+mn-cs"/>
            </a:rPr>
            <a:t>c</a:t>
          </a:r>
          <a:r>
            <a:rPr lang="en-US" sz="1100" b="0" i="0">
              <a:solidFill>
                <a:schemeClr val="dk1"/>
              </a:solidFill>
              <a:effectLst/>
              <a:latin typeface="+mn-lt"/>
              <a:ea typeface="+mn-ea"/>
              <a:cs typeface="+mn-cs"/>
            </a:rPr>
            <a:t>​</a:t>
          </a:r>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Scales up the allowable peak voltage limit based on the reduced thermal/dielectric stress of the lower fault current.</a:t>
          </a:r>
        </a:p>
        <a:p>
          <a:pPr lvl="1"/>
          <a:endParaRPr lang="en-US" sz="1100" b="0" i="0">
            <a:solidFill>
              <a:schemeClr val="dk1"/>
            </a:solidFill>
            <a:effectLst/>
            <a:latin typeface="+mn-lt"/>
            <a:ea typeface="+mn-ea"/>
            <a:cs typeface="+mn-cs"/>
          </a:endParaRPr>
        </a:p>
        <a:p>
          <a:pPr lvl="1"/>
          <a:r>
            <a:rPr lang="en-US" sz="1100" b="1" i="0">
              <a:solidFill>
                <a:schemeClr val="dk1"/>
              </a:solidFill>
              <a:effectLst/>
              <a:latin typeface="+mn-lt"/>
              <a:ea typeface="+mn-ea"/>
              <a:cs typeface="+mn-cs"/>
            </a:rPr>
            <a:t>Time-to-Peak Multiplier (</a:t>
          </a:r>
          <a:r>
            <a:rPr lang="en-US" sz="1100" b="0" i="1">
              <a:solidFill>
                <a:schemeClr val="dk1"/>
              </a:solidFill>
              <a:effectLst/>
              <a:latin typeface="+mn-lt"/>
              <a:ea typeface="+mn-ea"/>
              <a:cs typeface="+mn-cs"/>
            </a:rPr>
            <a:t>Kt</a:t>
          </a:r>
          <a:r>
            <a:rPr lang="en-US" sz="1100" b="0" i="0" baseline="-25000">
              <a:solidFill>
                <a:schemeClr val="dk1"/>
              </a:solidFill>
              <a:effectLst/>
              <a:latin typeface="+mn-lt"/>
              <a:ea typeface="+mn-ea"/>
              <a:cs typeface="+mn-cs"/>
            </a:rPr>
            <a:t>3</a:t>
          </a:r>
          <a:r>
            <a:rPr lang="en-US" sz="1100" b="0" i="0">
              <a:solidFill>
                <a:schemeClr val="dk1"/>
              </a:solidFill>
              <a:effectLst/>
              <a:latin typeface="+mn-lt"/>
              <a:ea typeface="+mn-ea"/>
              <a:cs typeface="+mn-cs"/>
            </a:rPr>
            <a:t>​</a:t>
          </a:r>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Scales down the allowed time-to-peak, mathematically elevating the allowable RRRV the breaker can safely withstand.</a:t>
          </a:r>
        </a:p>
        <a:p>
          <a:endParaRPr lang="en-US">
            <a:effectLst/>
          </a:endParaRPr>
        </a:p>
        <a:p>
          <a:r>
            <a:rPr lang="en-US">
              <a:effectLst/>
            </a:rPr>
            <a:t>A "PASS" condition indicates that the system's calculated </a:t>
          </a:r>
          <a:r>
            <a:rPr lang="en-US" sz="1100" i="1">
              <a:solidFill>
                <a:schemeClr val="dk1"/>
              </a:solidFill>
              <a:effectLst/>
              <a:latin typeface="+mn-lt"/>
              <a:ea typeface="+mn-ea"/>
              <a:cs typeface="+mn-cs"/>
            </a:rPr>
            <a:t>uc</a:t>
          </a:r>
          <a:r>
            <a:rPr lang="en-US" sz="1100">
              <a:solidFill>
                <a:schemeClr val="dk1"/>
              </a:solidFill>
              <a:effectLst/>
              <a:latin typeface="+mn-lt"/>
              <a:ea typeface="+mn-ea"/>
              <a:cs typeface="+mn-cs"/>
            </a:rPr>
            <a:t>​</a:t>
          </a:r>
          <a:r>
            <a:rPr lang="en-US">
              <a:effectLst/>
            </a:rPr>
            <a:t> and equivalent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(RRRV) fall safely within the breaker's duty-specific enhanced capability envelope.</a:t>
          </a:r>
        </a:p>
        <a:p>
          <a:endParaRPr lang="en-US">
            <a:effectLst/>
          </a:endParaRPr>
        </a:p>
        <a:p>
          <a:r>
            <a:rPr lang="en-US" b="1">
              <a:effectLst/>
            </a:rPr>
            <a:t>Mitigation Measures for FAIL Conditions</a:t>
          </a:r>
        </a:p>
        <a:p>
          <a:r>
            <a:rPr lang="en-US">
              <a:effectLst/>
            </a:rPr>
            <a:t>If the calculated transient duty exceeds the standard breaker's enhanced limits, the tool supports the evaluation of three primary corrective actions:</a:t>
          </a:r>
        </a:p>
        <a:p>
          <a:endParaRPr lang="en-US">
            <a:effectLst/>
          </a:endParaRPr>
        </a:p>
        <a:p>
          <a:pPr lvl="1"/>
          <a:r>
            <a:rPr lang="en-US" b="1">
              <a:effectLst/>
            </a:rPr>
            <a:t>1. Specify a Definite-Purpose Circuit Breaker:</a:t>
          </a:r>
          <a:r>
            <a:rPr lang="en-US">
              <a:effectLst/>
            </a:rPr>
            <a:t> Users can override standard limits to model a "definite-purpose" circuit breaker designed and tested specifically for fast TRV rise times in accordance with IEEE Std C37.06.1.</a:t>
          </a:r>
        </a:p>
        <a:p>
          <a:pPr lvl="1"/>
          <a:endParaRPr lang="en-US" b="1">
            <a:effectLst/>
          </a:endParaRPr>
        </a:p>
        <a:p>
          <a:pPr lvl="1"/>
          <a:r>
            <a:rPr lang="en-US" b="1">
              <a:effectLst/>
            </a:rPr>
            <a:t>2. Increase the Circuit Breaker Ratings:</a:t>
          </a:r>
          <a:r>
            <a:rPr lang="en-US">
              <a:effectLst/>
            </a:rPr>
            <a:t> Users can evaluate selecting a breaker with a higher Maximum Voltage Rating (which inherently provides a higher baseline TRV peak capability) or a higher Rated Short-Circuit Current (which yields more favorable </a:t>
          </a:r>
          <a:r>
            <a:rPr lang="en-US" sz="1100" i="1">
              <a:solidFill>
                <a:schemeClr val="dk1"/>
              </a:solidFill>
              <a:effectLst/>
              <a:latin typeface="+mn-lt"/>
              <a:ea typeface="+mn-ea"/>
              <a:cs typeface="+mn-cs"/>
            </a:rPr>
            <a:t>Ku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a:effectLst/>
            </a:rPr>
            <a:t> and </a:t>
          </a:r>
          <a:r>
            <a:rPr lang="en-US" sz="1100" i="1">
              <a:solidFill>
                <a:schemeClr val="dk1"/>
              </a:solidFill>
              <a:effectLst/>
              <a:latin typeface="+mn-lt"/>
              <a:ea typeface="+mn-ea"/>
              <a:cs typeface="+mn-cs"/>
            </a:rPr>
            <a:t>Kt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multipliers since the fault represents a smaller percentage of its total capability).</a:t>
          </a:r>
        </a:p>
        <a:p>
          <a:pPr lvl="1"/>
          <a:endParaRPr lang="en-US" b="1">
            <a:effectLst/>
          </a:endParaRPr>
        </a:p>
        <a:p>
          <a:pPr lvl="1"/>
          <a:r>
            <a:rPr lang="en-US" b="1">
              <a:effectLst/>
            </a:rPr>
            <a:t>3. Add and Optimize a Surge Capacitor (Economic Alternative):</a:t>
          </a:r>
          <a:r>
            <a:rPr lang="en-US">
              <a:effectLst/>
            </a:rPr>
            <a:t> Users can model the addition of a phase-to-ground surge capacitor to slow the transient frequency and reduce the RRRV to a "PASS" condition. The tool allows engineers to optimize the capacitor size, accounting for the physical trade-off that while capacitance lowers the RRRV, it inherently increases the TRV peak (</a:t>
          </a:r>
          <a:r>
            <a:rPr lang="en-US" sz="1100" i="1">
              <a:solidFill>
                <a:schemeClr val="dk1"/>
              </a:solidFill>
              <a:effectLst/>
              <a:latin typeface="+mn-lt"/>
              <a:ea typeface="+mn-ea"/>
              <a:cs typeface="+mn-cs"/>
            </a:rPr>
            <a:t>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a:effectLst/>
            </a:rPr>
            <a:t>) by allowing the source-side voltage more time to rise.</a:t>
          </a:r>
        </a:p>
        <a:p>
          <a:br>
            <a:rPr lang="en-US" sz="1100" b="0" i="0">
              <a:solidFill>
                <a:schemeClr val="dk1"/>
              </a:solidFill>
              <a:effectLst/>
              <a:latin typeface="+mn-lt"/>
              <a:ea typeface="+mn-ea"/>
              <a:cs typeface="+mn-cs"/>
            </a:rPr>
          </a:br>
          <a:endParaRPr lang="en-US" sz="1100"/>
        </a:p>
      </xdr:txBody>
    </xdr:sp>
    <xdr:clientData/>
  </xdr:twoCellAnchor>
  <xdr:twoCellAnchor editAs="oneCell">
    <xdr:from>
      <xdr:col>9</xdr:col>
      <xdr:colOff>165650</xdr:colOff>
      <xdr:row>21</xdr:row>
      <xdr:rowOff>103811</xdr:rowOff>
    </xdr:from>
    <xdr:to>
      <xdr:col>33</xdr:col>
      <xdr:colOff>62426</xdr:colOff>
      <xdr:row>27</xdr:row>
      <xdr:rowOff>143528</xdr:rowOff>
    </xdr:to>
    <xdr:pic>
      <xdr:nvPicPr>
        <xdr:cNvPr id="9" name="Picture 8">
          <a:extLst>
            <a:ext uri="{FF2B5EF4-FFF2-40B4-BE49-F238E27FC236}">
              <a16:creationId xmlns:a16="http://schemas.microsoft.com/office/drawing/2014/main" id="{C1EA6C18-6475-1514-D288-10EC92572080}"/>
            </a:ext>
          </a:extLst>
        </xdr:cNvPr>
        <xdr:cNvPicPr>
          <a:picLocks noChangeAspect="1"/>
        </xdr:cNvPicPr>
      </xdr:nvPicPr>
      <xdr:blipFill>
        <a:blip xmlns:r="http://schemas.openxmlformats.org/officeDocument/2006/relationships" r:embed="rId3"/>
        <a:stretch>
          <a:fillRect/>
        </a:stretch>
      </xdr:blipFill>
      <xdr:spPr>
        <a:xfrm>
          <a:off x="1805607" y="4973985"/>
          <a:ext cx="4269993" cy="14311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132521</xdr:colOff>
      <xdr:row>14</xdr:row>
      <xdr:rowOff>207064</xdr:rowOff>
    </xdr:from>
    <xdr:to>
      <xdr:col>41</xdr:col>
      <xdr:colOff>115957</xdr:colOff>
      <xdr:row>24</xdr:row>
      <xdr:rowOff>223631</xdr:rowOff>
    </xdr:to>
    <xdr:sp macro="" textlink="">
      <xdr:nvSpPr>
        <xdr:cNvPr id="9" name="TextBox 8">
          <a:extLst>
            <a:ext uri="{FF2B5EF4-FFF2-40B4-BE49-F238E27FC236}">
              <a16:creationId xmlns:a16="http://schemas.microsoft.com/office/drawing/2014/main" id="{A9625176-0106-4C95-B68D-2827240944D9}"/>
            </a:ext>
          </a:extLst>
        </xdr:cNvPr>
        <xdr:cNvSpPr txBox="1"/>
      </xdr:nvSpPr>
      <xdr:spPr>
        <a:xfrm>
          <a:off x="314738" y="3453847"/>
          <a:ext cx="7272132" cy="2335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This worksheet evaluates the Transient Recovery Voltage (TRV) duty on a designated “Victim Breaker” clearing a short-circuit fault limited by a current-limiting reactor (CLR). This analysis is intended primarily for medium-voltage systems up to 38 kV (strictly applicable only to systems &lt;100 kV) and is specifically aimed at air-core filter tuning reactors and capacitor bank air-core outrush reactors that do not saturate under fault conditions. The tool calculates the system's highly oscillatory TRV peak voltage (</a:t>
          </a:r>
          <a:r>
            <a:rPr lang="en-US" sz="1200" b="0" i="1">
              <a:solidFill>
                <a:schemeClr val="dk1"/>
              </a:solidFill>
              <a:effectLst/>
              <a:latin typeface="+mn-lt"/>
              <a:ea typeface="+mn-ea"/>
              <a:cs typeface="+mn-cs"/>
            </a:rPr>
            <a:t>u</a:t>
          </a:r>
          <a:r>
            <a:rPr lang="en-US" sz="1200" b="0" i="1" baseline="-25000">
              <a:solidFill>
                <a:schemeClr val="dk1"/>
              </a:solidFill>
              <a:effectLst/>
              <a:latin typeface="+mn-lt"/>
              <a:ea typeface="+mn-ea"/>
              <a:cs typeface="+mn-cs"/>
            </a:rPr>
            <a:t>c</a:t>
          </a:r>
          <a:r>
            <a:rPr lang="en-US" sz="1200" b="0" i="0">
              <a:solidFill>
                <a:schemeClr val="dk1"/>
              </a:solidFill>
              <a:effectLst/>
              <a:latin typeface="+mn-lt"/>
              <a:ea typeface="+mn-ea"/>
              <a:cs typeface="+mn-cs"/>
            </a:rPr>
            <a:t>​</a:t>
          </a:r>
          <a:r>
            <a:rPr lang="en-US" sz="1100" b="0" i="0">
              <a:solidFill>
                <a:schemeClr val="dk1"/>
              </a:solidFill>
              <a:effectLst/>
              <a:latin typeface="+mn-lt"/>
              <a:ea typeface="+mn-ea"/>
              <a:cs typeface="+mn-cs"/>
            </a:rPr>
            <a:t>) and Rate-of-Rise-of-Recovery Voltage (RRRV) per IEEE C37.011 and IEEE C37.04, for a terminal fault, comparing the results to the circuit breaker's duty-specific two-parameter capability limits (e.g., T10, T30, T60). PASS/FAIL results verify breaker suitability and support the evaluation of mitigation measures, specifically sizing necessary phase-to-ground surge capacitors, or modifing</a:t>
          </a:r>
          <a:r>
            <a:rPr lang="en-US" sz="1100" b="0" i="0" baseline="0">
              <a:solidFill>
                <a:schemeClr val="dk1"/>
              </a:solidFill>
              <a:effectLst/>
              <a:latin typeface="+mn-lt"/>
              <a:ea typeface="+mn-ea"/>
              <a:cs typeface="+mn-cs"/>
            </a:rPr>
            <a:t> the breaker type, voltage, or short circuit current rating</a:t>
          </a:r>
          <a:r>
            <a:rPr lang="en-US" sz="1100" b="0" i="0">
              <a:solidFill>
                <a:schemeClr val="dk1"/>
              </a:solidFill>
              <a:effectLst/>
              <a:latin typeface="+mn-lt"/>
              <a:ea typeface="+mn-ea"/>
              <a:cs typeface="+mn-cs"/>
            </a:rPr>
            <a:t>. </a:t>
          </a:r>
          <a:br>
            <a:rPr lang="en-US" sz="1100" b="0" i="0">
              <a:solidFill>
                <a:schemeClr val="dk1"/>
              </a:solidFill>
              <a:effectLst/>
              <a:latin typeface="+mn-lt"/>
              <a:ea typeface="+mn-ea"/>
              <a:cs typeface="+mn-cs"/>
            </a:rPr>
          </a:b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Note: This tool does not apply to the normal load-switching of shunt reactors; evaluating current chopping overvoltages requires a separate analysis per IEEE C37.015.   </a:t>
          </a:r>
          <a:endParaRPr lang="en-US" sz="1100"/>
        </a:p>
      </xdr:txBody>
    </xdr:sp>
    <xdr:clientData/>
  </xdr:twoCellAnchor>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A6940489-CC08-420C-B00D-8159191EA6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572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3" name="Picture 2">
          <a:extLst>
            <a:ext uri="{FF2B5EF4-FFF2-40B4-BE49-F238E27FC236}">
              <a16:creationId xmlns:a16="http://schemas.microsoft.com/office/drawing/2014/main" id="{E322BCCE-5CF4-4A83-A0C5-7E0BFEFAD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4" name="Picture 3">
          <a:extLst>
            <a:ext uri="{FF2B5EF4-FFF2-40B4-BE49-F238E27FC236}">
              <a16:creationId xmlns:a16="http://schemas.microsoft.com/office/drawing/2014/main" id="{9E13C7CF-0157-4D67-B163-094F958E47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oneCellAnchor>
    <xdr:from>
      <xdr:col>74</xdr:col>
      <xdr:colOff>19049</xdr:colOff>
      <xdr:row>50</xdr:row>
      <xdr:rowOff>73956</xdr:rowOff>
    </xdr:from>
    <xdr:ext cx="1638301" cy="819151"/>
    <xdr:pic>
      <xdr:nvPicPr>
        <xdr:cNvPr id="5" name="Picture 4">
          <a:extLst>
            <a:ext uri="{FF2B5EF4-FFF2-40B4-BE49-F238E27FC236}">
              <a16:creationId xmlns:a16="http://schemas.microsoft.com/office/drawing/2014/main" id="{22FE30AE-A5ED-47BB-8FBD-15D016F8F6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503956"/>
          <a:ext cx="1638301" cy="819151"/>
        </a:xfrm>
        <a:prstGeom prst="rect">
          <a:avLst/>
        </a:prstGeom>
      </xdr:spPr>
    </xdr:pic>
    <xdr:clientData/>
  </xdr:oneCellAnchor>
  <xdr:twoCellAnchor>
    <xdr:from>
      <xdr:col>43</xdr:col>
      <xdr:colOff>173935</xdr:colOff>
      <xdr:row>19</xdr:row>
      <xdr:rowOff>132522</xdr:rowOff>
    </xdr:from>
    <xdr:to>
      <xdr:col>83</xdr:col>
      <xdr:colOff>24848</xdr:colOff>
      <xdr:row>45</xdr:row>
      <xdr:rowOff>33131</xdr:rowOff>
    </xdr:to>
    <xdr:sp macro="" textlink="">
      <xdr:nvSpPr>
        <xdr:cNvPr id="6" name="TextBox 5">
          <a:extLst>
            <a:ext uri="{FF2B5EF4-FFF2-40B4-BE49-F238E27FC236}">
              <a16:creationId xmlns:a16="http://schemas.microsoft.com/office/drawing/2014/main" id="{8CD0222A-0A9F-9C10-9898-AD6B60BFD338}"/>
            </a:ext>
          </a:extLst>
        </xdr:cNvPr>
        <xdr:cNvSpPr txBox="1"/>
      </xdr:nvSpPr>
      <xdr:spPr>
        <a:xfrm>
          <a:off x="8009283" y="4538870"/>
          <a:ext cx="7139608" cy="59303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effectLst/>
            </a:rPr>
            <a:t>When evaluating a circuit breaker for a Current-Limiting Reactor (CLR) fault, it is very common for standard circuit breakers to initially flag a "FAIL" due to the extreme Rate-of-Rise-of-Recovery Voltage (RRRV) generated by the low-capacitance reactor. If your evaluation yields a failure, the tool allows you to explore several practical and economic mitigation strategies to achieve a safe "PASS" condition.</a:t>
          </a:r>
          <a:br>
            <a:rPr lang="en-US">
              <a:effectLst/>
            </a:rPr>
          </a:br>
          <a:endParaRPr lang="en-US">
            <a:effectLst/>
          </a:endParaRPr>
        </a:p>
        <a:p>
          <a:r>
            <a:rPr lang="en-US" b="1">
              <a:effectLst/>
            </a:rPr>
            <a:t>Option 1: Achieving a PASS Without a Surge Capacitor</a:t>
          </a:r>
          <a:r>
            <a:rPr lang="en-US">
              <a:effectLst/>
            </a:rPr>
            <a:t> If you prefer not to add external mitigation equipment to the substation, you have two primary options regarding the circuit breaker selection itself:</a:t>
          </a:r>
        </a:p>
        <a:p>
          <a:br>
            <a:rPr lang="en-US" sz="1100" b="1" i="0">
              <a:solidFill>
                <a:schemeClr val="dk1"/>
              </a:solidFill>
              <a:effectLst/>
              <a:latin typeface="+mn-lt"/>
              <a:ea typeface="+mn-ea"/>
              <a:cs typeface="+mn-cs"/>
            </a:rPr>
          </a:br>
          <a:r>
            <a:rPr lang="en-US" sz="1100" b="1" i="0">
              <a:solidFill>
                <a:schemeClr val="dk1"/>
              </a:solidFill>
              <a:effectLst/>
              <a:latin typeface="+mn-lt"/>
              <a:ea typeface="+mn-ea"/>
              <a:cs typeface="+mn-cs"/>
            </a:rPr>
            <a:t>Specify a Definite-Purpose Circuit Breaker:</a:t>
          </a:r>
          <a:r>
            <a:rPr lang="en-US" sz="1100" b="0" i="0">
              <a:solidFill>
                <a:schemeClr val="dk1"/>
              </a:solidFill>
              <a:effectLst/>
              <a:latin typeface="+mn-lt"/>
              <a:ea typeface="+mn-ea"/>
              <a:cs typeface="+mn-cs"/>
            </a:rPr>
            <a:t> Standard circuit breakers are tested for typical network faults. However, you can specify a "definite-purpose" circuit breaker explicitly designed and tested for fast TRV rise times (in accordance with IEEE Std C37.06.1). These breakers have significantly higher inherent RRRV capabilities and can often clear CLR faults without additional capacitors.</a:t>
          </a:r>
          <a:br>
            <a:rPr lang="en-US" sz="1100" b="0" i="0">
              <a:solidFill>
                <a:schemeClr val="dk1"/>
              </a:solidFill>
              <a:effectLst/>
              <a:latin typeface="+mn-lt"/>
              <a:ea typeface="+mn-ea"/>
              <a:cs typeface="+mn-cs"/>
            </a:rPr>
          </a:br>
          <a:endParaRPr lang="en-US" sz="1100" b="0" i="0">
            <a:solidFill>
              <a:schemeClr val="dk1"/>
            </a:solidFill>
            <a:effectLst/>
            <a:latin typeface="+mn-lt"/>
            <a:ea typeface="+mn-ea"/>
            <a:cs typeface="+mn-cs"/>
          </a:endParaRPr>
        </a:p>
        <a:p>
          <a:r>
            <a:rPr lang="en-US" sz="1100" b="1" i="0">
              <a:solidFill>
                <a:schemeClr val="dk1"/>
              </a:solidFill>
              <a:effectLst/>
              <a:latin typeface="+mn-lt"/>
              <a:ea typeface="+mn-ea"/>
              <a:cs typeface="+mn-cs"/>
            </a:rPr>
            <a:t>Increase the Circuit Breaker Ratings:</a:t>
          </a:r>
          <a:r>
            <a:rPr lang="en-US" sz="1100" b="0" i="0">
              <a:solidFill>
                <a:schemeClr val="dk1"/>
              </a:solidFill>
              <a:effectLst/>
              <a:latin typeface="+mn-lt"/>
              <a:ea typeface="+mn-ea"/>
              <a:cs typeface="+mn-cs"/>
            </a:rPr>
            <a:t> If the system TRV exceeds the boundary of your selected breaker, you can model a breaker with either a higher maximum voltage rating or a higher rated short-circuit current.</a:t>
          </a:r>
          <a:br>
            <a:rPr lang="en-US" sz="1100" b="0" i="0">
              <a:solidFill>
                <a:schemeClr val="dk1"/>
              </a:solidFill>
              <a:effectLst/>
              <a:latin typeface="+mn-lt"/>
              <a:ea typeface="+mn-ea"/>
              <a:cs typeface="+mn-cs"/>
            </a:rPr>
          </a:br>
          <a:endParaRPr lang="en-US" sz="1100" b="0" i="0">
            <a:solidFill>
              <a:schemeClr val="dk1"/>
            </a:solidFill>
            <a:effectLst/>
            <a:latin typeface="+mn-lt"/>
            <a:ea typeface="+mn-ea"/>
            <a:cs typeface="+mn-cs"/>
          </a:endParaRPr>
        </a:p>
        <a:p>
          <a:pPr lvl="1"/>
          <a:r>
            <a:rPr lang="en-US" sz="1100" b="0" i="1">
              <a:solidFill>
                <a:schemeClr val="dk1"/>
              </a:solidFill>
              <a:effectLst/>
              <a:latin typeface="+mn-lt"/>
              <a:ea typeface="+mn-ea"/>
              <a:cs typeface="+mn-cs"/>
            </a:rPr>
            <a:t>Higher Voltage Rating:</a:t>
          </a:r>
          <a:r>
            <a:rPr lang="en-US" sz="1100" b="0" i="0">
              <a:solidFill>
                <a:schemeClr val="dk1"/>
              </a:solidFill>
              <a:effectLst/>
              <a:latin typeface="+mn-lt"/>
              <a:ea typeface="+mn-ea"/>
              <a:cs typeface="+mn-cs"/>
            </a:rPr>
            <a:t> Upgrading the voltage class (e.g., from 15.5 kV to 25.8 kV) inherently provides a much higher baseline TRV peak withstand capability.</a:t>
          </a:r>
        </a:p>
        <a:p>
          <a:pPr lvl="1"/>
          <a:br>
            <a:rPr lang="en-US" sz="1100" b="0" i="1">
              <a:solidFill>
                <a:schemeClr val="dk1"/>
              </a:solidFill>
              <a:effectLst/>
              <a:latin typeface="+mn-lt"/>
              <a:ea typeface="+mn-ea"/>
              <a:cs typeface="+mn-cs"/>
            </a:rPr>
          </a:br>
          <a:r>
            <a:rPr lang="en-US" sz="1100" b="0" i="1">
              <a:solidFill>
                <a:schemeClr val="dk1"/>
              </a:solidFill>
              <a:effectLst/>
              <a:latin typeface="+mn-lt"/>
              <a:ea typeface="+mn-ea"/>
              <a:cs typeface="+mn-cs"/>
            </a:rPr>
            <a:t>Higher Short-Circuit Rating:</a:t>
          </a:r>
          <a:r>
            <a:rPr lang="en-US" sz="1100" b="0" i="0">
              <a:solidFill>
                <a:schemeClr val="dk1"/>
              </a:solidFill>
              <a:effectLst/>
              <a:latin typeface="+mn-lt"/>
              <a:ea typeface="+mn-ea"/>
              <a:cs typeface="+mn-cs"/>
            </a:rPr>
            <a:t> Upgrading the short-circuit current rating (e.g., from 12.5 kA to 40 kA) means the actual fault current utilizes a much smaller percentage of the breaker's total capability. As demonstrated by the tool's multipliers, this mathematically elevates both the permitted TRV Peak and the permitted RRRV.</a:t>
          </a:r>
        </a:p>
        <a:p>
          <a:br>
            <a:rPr lang="en-US" b="1">
              <a:effectLst/>
            </a:rPr>
          </a:br>
          <a:r>
            <a:rPr lang="en-US" b="1">
              <a:effectLst/>
            </a:rPr>
            <a:t>Option 2: The Addition of a Surge Capacitor (The Economic Alternative)</a:t>
          </a:r>
          <a:r>
            <a:rPr lang="en-US">
              <a:effectLst/>
            </a:rPr>
            <a:t> Upgrading to a higher-rated or definite-purpose circuit breaker can sometimes be cost-prohibitive. A highly effective and cost-efficient economic alternative is to install a surge capacitor phase-to-ground.</a:t>
          </a:r>
        </a:p>
        <a:p>
          <a:endParaRPr lang="en-US" sz="1100" b="1" i="0">
            <a:solidFill>
              <a:schemeClr val="dk1"/>
            </a:solidFill>
            <a:effectLst/>
            <a:latin typeface="+mn-lt"/>
            <a:ea typeface="+mn-ea"/>
            <a:cs typeface="+mn-cs"/>
          </a:endParaRPr>
        </a:p>
        <a:p>
          <a:r>
            <a:rPr lang="en-US" sz="1100" b="1" i="0">
              <a:solidFill>
                <a:schemeClr val="dk1"/>
              </a:solidFill>
              <a:effectLst/>
              <a:latin typeface="+mn-lt"/>
              <a:ea typeface="+mn-ea"/>
              <a:cs typeface="+mn-cs"/>
            </a:rPr>
            <a:t>The Trade-off (RRRV vs. TRV Peak):</a:t>
          </a:r>
          <a:r>
            <a:rPr lang="en-US" sz="1100" b="0" i="0">
              <a:solidFill>
                <a:schemeClr val="dk1"/>
              </a:solidFill>
              <a:effectLst/>
              <a:latin typeface="+mn-lt"/>
              <a:ea typeface="+mn-ea"/>
              <a:cs typeface="+mn-cs"/>
            </a:rPr>
            <a:t> Adding a surge capacitor slows down the high-frequency transient, successfully reducing the RRRV to fall within the breaker's standard capability limits. However, users must be aware that the addition of a capacitor inherently increases the peak value of the TRV (</a:t>
          </a:r>
          <a:r>
            <a:rPr lang="en-US" sz="1100" b="0" i="1">
              <a:solidFill>
                <a:schemeClr val="dk1"/>
              </a:solidFill>
              <a:effectLst/>
              <a:latin typeface="+mn-lt"/>
              <a:ea typeface="+mn-ea"/>
              <a:cs typeface="+mn-cs"/>
            </a:rPr>
            <a:t>u</a:t>
          </a:r>
          <a:r>
            <a:rPr lang="en-US" sz="1100" b="0" i="1" baseline="-25000">
              <a:solidFill>
                <a:schemeClr val="dk1"/>
              </a:solidFill>
              <a:effectLst/>
              <a:latin typeface="+mn-lt"/>
              <a:ea typeface="+mn-ea"/>
              <a:cs typeface="+mn-cs"/>
            </a:rPr>
            <a:t>c</a:t>
          </a:r>
          <a:r>
            <a:rPr lang="en-US" sz="1100" b="0" i="0">
              <a:solidFill>
                <a:schemeClr val="dk1"/>
              </a:solidFill>
              <a:effectLst/>
              <a:latin typeface="+mn-lt"/>
              <a:ea typeface="+mn-ea"/>
              <a:cs typeface="+mn-cs"/>
            </a:rPr>
            <a:t>​). By delaying the transient, the background power-frequency voltage from the source has more time to rise, pushing the total combined peak voltage higher.</a:t>
          </a:r>
        </a:p>
        <a:p>
          <a:endParaRPr lang="en-US" sz="1100" b="1" i="0">
            <a:solidFill>
              <a:schemeClr val="dk1"/>
            </a:solidFill>
            <a:effectLst/>
            <a:latin typeface="+mn-lt"/>
            <a:ea typeface="+mn-ea"/>
            <a:cs typeface="+mn-cs"/>
          </a:endParaRPr>
        </a:p>
      </xdr:txBody>
    </xdr:sp>
    <xdr:clientData/>
  </xdr:twoCellAnchor>
  <xdr:twoCellAnchor>
    <xdr:from>
      <xdr:col>2</xdr:col>
      <xdr:colOff>0</xdr:colOff>
      <xdr:row>55</xdr:row>
      <xdr:rowOff>107674</xdr:rowOff>
    </xdr:from>
    <xdr:to>
      <xdr:col>41</xdr:col>
      <xdr:colOff>24848</xdr:colOff>
      <xdr:row>65</xdr:row>
      <xdr:rowOff>57978</xdr:rowOff>
    </xdr:to>
    <xdr:sp macro="" textlink="">
      <xdr:nvSpPr>
        <xdr:cNvPr id="8" name="TextBox 7">
          <a:extLst>
            <a:ext uri="{FF2B5EF4-FFF2-40B4-BE49-F238E27FC236}">
              <a16:creationId xmlns:a16="http://schemas.microsoft.com/office/drawing/2014/main" id="{496FA8C1-DF21-8AE8-FA8D-8DBB2B19696D}"/>
            </a:ext>
          </a:extLst>
        </xdr:cNvPr>
        <xdr:cNvSpPr txBox="1"/>
      </xdr:nvSpPr>
      <xdr:spPr>
        <a:xfrm>
          <a:off x="364435" y="12862891"/>
          <a:ext cx="7131326" cy="22694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Optimizing the Capacitor Size:</a:t>
          </a:r>
          <a:r>
            <a:rPr lang="en-US" sz="1100" b="0" i="0">
              <a:solidFill>
                <a:schemeClr val="dk1"/>
              </a:solidFill>
              <a:effectLst/>
              <a:latin typeface="+mn-lt"/>
              <a:ea typeface="+mn-ea"/>
              <a:cs typeface="+mn-cs"/>
            </a:rPr>
            <a:t> Because of this physical trade-off, you cannot simply apply an arbitrarily large capacitor. You must use the tool to </a:t>
          </a:r>
          <a:r>
            <a:rPr lang="en-US" sz="1100" b="1" i="0">
              <a:solidFill>
                <a:schemeClr val="dk1"/>
              </a:solidFill>
              <a:effectLst/>
              <a:latin typeface="+mn-lt"/>
              <a:ea typeface="+mn-ea"/>
              <a:cs typeface="+mn-cs"/>
            </a:rPr>
            <a:t>optimize the size of the surge capacitor</a:t>
          </a:r>
          <a:r>
            <a:rPr lang="en-US" sz="1100" b="0" i="0">
              <a:solidFill>
                <a:schemeClr val="dk1"/>
              </a:solidFill>
              <a:effectLst/>
              <a:latin typeface="+mn-lt"/>
              <a:ea typeface="+mn-ea"/>
              <a:cs typeface="+mn-cs"/>
            </a:rPr>
            <a:t>. The goal is to find a capacitance value large enough to reduce the RRRV to a "PASS" condition, but small enough that it does not push the TRV Peak into a "FAIL" condition.</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Option 3: Combined Optimization</a:t>
          </a:r>
          <a:r>
            <a:rPr lang="en-US" sz="1100">
              <a:solidFill>
                <a:schemeClr val="dk1"/>
              </a:solidFill>
              <a:effectLst/>
              <a:latin typeface="+mn-lt"/>
              <a:ea typeface="+mn-ea"/>
              <a:cs typeface="+mn-cs"/>
            </a:rPr>
            <a:t> In some severe applications, it may not be possible to find a "perfect" capacitor size that satisfies both the RRRV and TRV Peak ratings for a specific breaker. If optimizing the capacitor size alone fails to yield a dual PASS, the standard recommends a combined approach: use a moderately sized surge capacitor to manage the RRRV, paired with a circuit breaker that possesses a higher short-circuit rating or voltage rating to safely absorb the elevated TRV peak. This tool is designed to let you dynamically adjust both the capacitor size and the breaker ratings to find the optimum, most cost-effective engineering solution for your specific application.</a:t>
          </a:r>
          <a:endParaRPr lang="en-US">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7BA9B7F4-4D81-4C1E-9F1E-A0E9771667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3" name="Picture 2">
          <a:extLst>
            <a:ext uri="{FF2B5EF4-FFF2-40B4-BE49-F238E27FC236}">
              <a16:creationId xmlns:a16="http://schemas.microsoft.com/office/drawing/2014/main" id="{D85FAC7E-CF23-40EC-9B4B-32D6C9CCC5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4" name="Picture 3">
          <a:extLst>
            <a:ext uri="{FF2B5EF4-FFF2-40B4-BE49-F238E27FC236}">
              <a16:creationId xmlns:a16="http://schemas.microsoft.com/office/drawing/2014/main" id="{3877E8B5-A34A-48D3-A916-A1DE333038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oneCellAnchor>
    <xdr:from>
      <xdr:col>74</xdr:col>
      <xdr:colOff>19049</xdr:colOff>
      <xdr:row>50</xdr:row>
      <xdr:rowOff>73956</xdr:rowOff>
    </xdr:from>
    <xdr:ext cx="1638301" cy="819151"/>
    <xdr:pic>
      <xdr:nvPicPr>
        <xdr:cNvPr id="10" name="Picture 9">
          <a:extLst>
            <a:ext uri="{FF2B5EF4-FFF2-40B4-BE49-F238E27FC236}">
              <a16:creationId xmlns:a16="http://schemas.microsoft.com/office/drawing/2014/main" id="{6153A1C6-A10C-49B3-BB91-8567D00770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50006" y="11669608"/>
          <a:ext cx="1638301" cy="819151"/>
        </a:xfrm>
        <a:prstGeom prst="rect">
          <a:avLst/>
        </a:prstGeom>
      </xdr:spPr>
    </xdr:pic>
    <xdr:clientData/>
  </xdr:oneCellAnchor>
  <xdr:twoCellAnchor>
    <xdr:from>
      <xdr:col>1</xdr:col>
      <xdr:colOff>132523</xdr:colOff>
      <xdr:row>9</xdr:row>
      <xdr:rowOff>115956</xdr:rowOff>
    </xdr:from>
    <xdr:to>
      <xdr:col>41</xdr:col>
      <xdr:colOff>8283</xdr:colOff>
      <xdr:row>46</xdr:row>
      <xdr:rowOff>100852</xdr:rowOff>
    </xdr:to>
    <xdr:sp macro="" textlink="">
      <xdr:nvSpPr>
        <xdr:cNvPr id="11" name="TextBox 10">
          <a:extLst>
            <a:ext uri="{FF2B5EF4-FFF2-40B4-BE49-F238E27FC236}">
              <a16:creationId xmlns:a16="http://schemas.microsoft.com/office/drawing/2014/main" id="{02782C09-2866-76FC-E029-3002A11A6A7C}"/>
            </a:ext>
          </a:extLst>
        </xdr:cNvPr>
        <xdr:cNvSpPr txBox="1"/>
      </xdr:nvSpPr>
      <xdr:spPr>
        <a:xfrm>
          <a:off x="311817" y="2133015"/>
          <a:ext cx="7047525" cy="82772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The Importance of Stray Capacitance in TRV Analysis</a:t>
          </a:r>
          <a:r>
            <a:rPr lang="en-US" sz="1100" b="0" i="0">
              <a:solidFill>
                <a:schemeClr val="dk1"/>
              </a:solidFill>
              <a:effectLst/>
              <a:latin typeface="+mn-lt"/>
              <a:ea typeface="+mn-ea"/>
              <a:cs typeface="+mn-cs"/>
            </a:rPr>
            <a:t> In a power system, the Transient Recovery Voltage (TRV) that appears across a circuit breaker’s contacts immediately after interrupting a fault is governed by the natural response of the circuit's inductance and capacitance. For a reactor-limited fault, the severe, high-frequency oscillatory TRV is dictated by the total</a:t>
          </a:r>
          <a:r>
            <a:rPr lang="en-US" sz="1100" b="0" i="0" baseline="0">
              <a:solidFill>
                <a:schemeClr val="dk1"/>
              </a:solidFill>
              <a:effectLst/>
              <a:latin typeface="+mn-lt"/>
              <a:ea typeface="+mn-ea"/>
              <a:cs typeface="+mn-cs"/>
            </a:rPr>
            <a:t> inductance (L</a:t>
          </a:r>
          <a:r>
            <a:rPr lang="en-US" sz="1100" b="0" i="0" baseline="-25000">
              <a:solidFill>
                <a:schemeClr val="dk1"/>
              </a:solidFill>
              <a:effectLst/>
              <a:latin typeface="+mn-lt"/>
              <a:ea typeface="+mn-ea"/>
              <a:cs typeface="+mn-cs"/>
            </a:rPr>
            <a:t>total</a:t>
          </a:r>
          <a:r>
            <a:rPr lang="en-US" sz="1100" b="0" i="0" baseline="0">
              <a:solidFill>
                <a:schemeClr val="dk1"/>
              </a:solidFill>
              <a:effectLst/>
              <a:latin typeface="+mn-lt"/>
              <a:ea typeface="+mn-ea"/>
              <a:cs typeface="+mn-cs"/>
            </a:rPr>
            <a:t>) and the (C</a:t>
          </a:r>
          <a:r>
            <a:rPr lang="en-US" sz="1100" b="0" i="0" baseline="-25000">
              <a:solidFill>
                <a:schemeClr val="dk1"/>
              </a:solidFill>
              <a:effectLst/>
              <a:latin typeface="+mn-lt"/>
              <a:ea typeface="+mn-ea"/>
              <a:cs typeface="+mn-cs"/>
            </a:rPr>
            <a:t>stray</a:t>
          </a:r>
          <a:r>
            <a:rPr lang="en-US" sz="1100" b="0" i="0" baseline="0">
              <a:solidFill>
                <a:schemeClr val="dk1"/>
              </a:solidFill>
              <a:effectLst/>
              <a:latin typeface="+mn-lt"/>
              <a:ea typeface="+mn-ea"/>
              <a:cs typeface="+mn-cs"/>
            </a:rPr>
            <a:t>)</a:t>
          </a:r>
          <a:r>
            <a:rPr lang="en-US" sz="1100" b="0" i="0">
              <a:solidFill>
                <a:schemeClr val="dk1"/>
              </a:solidFill>
              <a:effectLst/>
              <a:latin typeface="+mn-lt"/>
              <a:ea typeface="+mn-ea"/>
              <a:cs typeface="+mn-cs"/>
            </a:rPr>
            <a:t>​. Because the current-limiting reactor provides high inductance with very little inherent resistive damping, the stray capacitance of the connected equipment acts as the primary mechanism to slow down the Rate-of-Rise-of-Recovery Voltage (RRRV). Accurately estimating this capacitance is critical to determining if the breaker will pass or fail the TRV duty.</a:t>
          </a:r>
          <a:br>
            <a:rPr lang="en-US" sz="1100" b="0" i="0">
              <a:solidFill>
                <a:schemeClr val="dk1"/>
              </a:solidFill>
              <a:effectLst/>
              <a:latin typeface="+mn-lt"/>
              <a:ea typeface="+mn-ea"/>
              <a:cs typeface="+mn-cs"/>
            </a:rPr>
          </a:br>
          <a:br>
            <a:rPr lang="en-US" sz="1100" b="0" i="0">
              <a:solidFill>
                <a:schemeClr val="dk1"/>
              </a:solidFill>
              <a:effectLst/>
              <a:latin typeface="+mn-lt"/>
              <a:ea typeface="+mn-ea"/>
              <a:cs typeface="+mn-cs"/>
            </a:rPr>
          </a:br>
          <a:r>
            <a:rPr lang="en-US" sz="1100" b="1">
              <a:solidFill>
                <a:schemeClr val="dk1"/>
              </a:solidFill>
              <a:effectLst/>
              <a:latin typeface="+mn-lt"/>
              <a:ea typeface="+mn-ea"/>
              <a:cs typeface="+mn-cs"/>
            </a:rPr>
            <a:t>Where to Collect the Capacitance (The Zone of Evaluation)</a:t>
          </a:r>
          <a:r>
            <a:rPr lang="en-US" sz="1100">
              <a:solidFill>
                <a:schemeClr val="dk1"/>
              </a:solidFill>
              <a:effectLst/>
              <a:latin typeface="+mn-lt"/>
              <a:ea typeface="+mn-ea"/>
              <a:cs typeface="+mn-cs"/>
            </a:rPr>
            <a:t> For a reactor-limited fault analysis, you must collect the stray capacitance from the </a:t>
          </a:r>
          <a:r>
            <a:rPr lang="en-US" sz="1100" b="1">
              <a:solidFill>
                <a:schemeClr val="dk1"/>
              </a:solidFill>
              <a:effectLst/>
              <a:latin typeface="+mn-lt"/>
              <a:ea typeface="+mn-ea"/>
              <a:cs typeface="+mn-cs"/>
            </a:rPr>
            <a:t>load side</a:t>
          </a:r>
          <a:r>
            <a:rPr lang="en-US" sz="1100">
              <a:solidFill>
                <a:schemeClr val="dk1"/>
              </a:solidFill>
              <a:effectLst/>
              <a:latin typeface="+mn-lt"/>
              <a:ea typeface="+mn-ea"/>
              <a:cs typeface="+mn-cs"/>
            </a:rPr>
            <a:t> (the reactor side) of the circuit breaker. Specifically, you evaluate the zone starting from the circuit breaker's terminals and ending at the short-circuit fault location. You should account for the capacitance of:</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pPr lvl="1"/>
          <a:r>
            <a:rPr lang="en-US" sz="1100">
              <a:solidFill>
                <a:schemeClr val="dk1"/>
              </a:solidFill>
              <a:effectLst/>
              <a:latin typeface="+mn-lt"/>
              <a:ea typeface="+mn-ea"/>
              <a:cs typeface="+mn-cs"/>
            </a:rPr>
            <a:t>● The Circuit Breaker itself (typically using the "open" capacitance for the first-pole-to-clear).</a:t>
          </a:r>
        </a:p>
        <a:p>
          <a:pPr lvl="1"/>
          <a:r>
            <a:rPr lang="en-US" sz="1100">
              <a:solidFill>
                <a:schemeClr val="dk1"/>
              </a:solidFill>
              <a:effectLst/>
              <a:latin typeface="+mn-lt"/>
              <a:ea typeface="+mn-ea"/>
              <a:cs typeface="+mn-cs"/>
            </a:rPr>
            <a:t>● The Current-Limiting Reactor (CLR).</a:t>
          </a:r>
        </a:p>
        <a:p>
          <a:pPr lvl="1"/>
          <a:r>
            <a:rPr lang="en-US" sz="1100">
              <a:solidFill>
                <a:schemeClr val="dk1"/>
              </a:solidFill>
              <a:effectLst/>
              <a:latin typeface="+mn-lt"/>
              <a:ea typeface="+mn-ea"/>
              <a:cs typeface="+mn-cs"/>
            </a:rPr>
            <a:t>● The Buswork (air-insulated or GIS) connecting the breaker to the reactor.</a:t>
          </a:r>
        </a:p>
        <a:p>
          <a:pPr lvl="1"/>
          <a:r>
            <a:rPr lang="en-US" sz="1100">
              <a:solidFill>
                <a:schemeClr val="dk1"/>
              </a:solidFill>
              <a:effectLst/>
              <a:latin typeface="+mn-lt"/>
              <a:ea typeface="+mn-ea"/>
              <a:cs typeface="+mn-cs"/>
            </a:rPr>
            <a:t>● Any Instrument Transformers (CTs, PTs, CVTs) located within this specific path.</a:t>
          </a:r>
        </a:p>
        <a:p>
          <a:br>
            <a:rPr lang="en-US" sz="1100" i="1">
              <a:solidFill>
                <a:schemeClr val="dk1"/>
              </a:solidFill>
              <a:effectLst/>
              <a:latin typeface="+mn-lt"/>
              <a:ea typeface="+mn-ea"/>
              <a:cs typeface="+mn-cs"/>
            </a:rPr>
          </a:br>
          <a:r>
            <a:rPr lang="en-US" sz="1100" i="1">
              <a:solidFill>
                <a:schemeClr val="dk1"/>
              </a:solidFill>
              <a:effectLst/>
              <a:latin typeface="+mn-lt"/>
              <a:ea typeface="+mn-ea"/>
              <a:cs typeface="+mn-cs"/>
            </a:rPr>
            <a:t>Note: You do not need to sum the capacitance of the entire substation or the source-side (supply) grid for this specific input, as the source-side TRV is handled separately by the tool's S1/S2 system class drop-down.</a:t>
          </a:r>
          <a:endParaRPr lang="en-US" sz="1100">
            <a:solidFill>
              <a:schemeClr val="dk1"/>
            </a:solidFill>
            <a:effectLst/>
            <a:latin typeface="+mn-lt"/>
            <a:ea typeface="+mn-ea"/>
            <a:cs typeface="+mn-cs"/>
          </a:endParaRPr>
        </a:p>
        <a:p>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How to Add the Capacitance</a:t>
          </a:r>
          <a:r>
            <a:rPr lang="en-US" sz="1100">
              <a:solidFill>
                <a:schemeClr val="dk1"/>
              </a:solidFill>
              <a:effectLst/>
              <a:latin typeface="+mn-lt"/>
              <a:ea typeface="+mn-ea"/>
              <a:cs typeface="+mn-cs"/>
            </a:rPr>
            <a:t> Because the equipment in this zone is electrically connected in parallel to ground, calculating the total stray capacitance is straightforward. You simply sum the positive-sequence capacitance values of all the individual components in the defined zone.</a:t>
          </a:r>
          <a:br>
            <a:rPr lang="en-US" sz="1100">
              <a:solidFill>
                <a:schemeClr val="dk1"/>
              </a:solidFill>
              <a:effectLst/>
              <a:latin typeface="+mn-lt"/>
              <a:ea typeface="+mn-ea"/>
              <a:cs typeface="+mn-cs"/>
            </a:rPr>
          </a:b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Formula: </a:t>
          </a:r>
          <a:r>
            <a:rPr lang="en-US" sz="1100" b="0">
              <a:solidFill>
                <a:schemeClr val="dk1"/>
              </a:solidFill>
              <a:effectLst/>
              <a:latin typeface="+mn-lt"/>
              <a:ea typeface="+mn-ea"/>
              <a:cs typeface="+mn-cs"/>
            </a:rPr>
            <a:t>C</a:t>
          </a:r>
          <a:r>
            <a:rPr lang="en-US" sz="1100" b="0" baseline="-25000">
              <a:solidFill>
                <a:schemeClr val="dk1"/>
              </a:solidFill>
              <a:effectLst/>
              <a:latin typeface="+mn-lt"/>
              <a:ea typeface="+mn-ea"/>
              <a:cs typeface="+mn-cs"/>
            </a:rPr>
            <a:t>Stray</a:t>
          </a:r>
          <a:r>
            <a:rPr lang="en-US" sz="1100" b="0">
              <a:solidFill>
                <a:schemeClr val="dk1"/>
              </a:solidFill>
              <a:effectLst/>
              <a:latin typeface="+mn-lt"/>
              <a:ea typeface="+mn-ea"/>
              <a:cs typeface="+mn-cs"/>
            </a:rPr>
            <a:t> =C</a:t>
          </a:r>
          <a:r>
            <a:rPr lang="en-US" sz="1100" b="0" baseline="-25000">
              <a:solidFill>
                <a:schemeClr val="dk1"/>
              </a:solidFill>
              <a:effectLst/>
              <a:latin typeface="+mn-lt"/>
              <a:ea typeface="+mn-ea"/>
              <a:cs typeface="+mn-cs"/>
            </a:rPr>
            <a:t>Breaker</a:t>
          </a:r>
          <a:r>
            <a:rPr lang="en-US" sz="1100" b="0">
              <a:solidFill>
                <a:schemeClr val="dk1"/>
              </a:solidFill>
              <a:effectLst/>
              <a:latin typeface="+mn-lt"/>
              <a:ea typeface="+mn-ea"/>
              <a:cs typeface="+mn-cs"/>
            </a:rPr>
            <a:t> + C</a:t>
          </a:r>
          <a:r>
            <a:rPr lang="en-US" sz="1100" b="0" baseline="-25000">
              <a:solidFill>
                <a:schemeClr val="dk1"/>
              </a:solidFill>
              <a:effectLst/>
              <a:latin typeface="+mn-lt"/>
              <a:ea typeface="+mn-ea"/>
              <a:cs typeface="+mn-cs"/>
            </a:rPr>
            <a:t>Bus Work</a:t>
          </a:r>
          <a:r>
            <a:rPr lang="en-US" sz="1100" b="0">
              <a:solidFill>
                <a:schemeClr val="dk1"/>
              </a:solidFill>
              <a:effectLst/>
              <a:latin typeface="+mn-lt"/>
              <a:ea typeface="+mn-ea"/>
              <a:cs typeface="+mn-cs"/>
            </a:rPr>
            <a:t> + C</a:t>
          </a:r>
          <a:r>
            <a:rPr lang="en-US" sz="1100" b="0" baseline="-25000">
              <a:solidFill>
                <a:schemeClr val="dk1"/>
              </a:solidFill>
              <a:effectLst/>
              <a:latin typeface="+mn-lt"/>
              <a:ea typeface="+mn-ea"/>
              <a:cs typeface="+mn-cs"/>
            </a:rPr>
            <a:t>Reactor</a:t>
          </a:r>
          <a:r>
            <a:rPr lang="en-US" sz="1100" b="0">
              <a:solidFill>
                <a:schemeClr val="dk1"/>
              </a:solidFill>
              <a:effectLst/>
              <a:latin typeface="+mn-lt"/>
              <a:ea typeface="+mn-ea"/>
              <a:cs typeface="+mn-cs"/>
            </a:rPr>
            <a:t> + C</a:t>
          </a:r>
          <a:r>
            <a:rPr lang="en-US" sz="1100" b="0" baseline="-25000">
              <a:solidFill>
                <a:schemeClr val="dk1"/>
              </a:solidFill>
              <a:effectLst/>
              <a:latin typeface="+mn-lt"/>
              <a:ea typeface="+mn-ea"/>
              <a:cs typeface="+mn-cs"/>
            </a:rPr>
            <a:t>CTs</a:t>
          </a:r>
          <a:endParaRPr lang="en-US" sz="1100" b="0">
            <a:solidFill>
              <a:schemeClr val="dk1"/>
            </a:solidFill>
            <a:effectLst/>
            <a:latin typeface="+mn-lt"/>
            <a:ea typeface="+mn-ea"/>
            <a:cs typeface="+mn-cs"/>
          </a:endParaRPr>
        </a:p>
        <a:p>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What to Do with the Calculated Number</a:t>
          </a:r>
          <a:r>
            <a:rPr lang="en-US" sz="1100">
              <a:solidFill>
                <a:schemeClr val="dk1"/>
              </a:solidFill>
              <a:effectLst/>
              <a:latin typeface="+mn-lt"/>
              <a:ea typeface="+mn-ea"/>
              <a:cs typeface="+mn-cs"/>
            </a:rPr>
            <a:t> Once you have summed the typical values for the equipment in the reactor circuit, convert the final total to </a:t>
          </a:r>
          <a:r>
            <a:rPr lang="en-US" sz="1100" b="0">
              <a:solidFill>
                <a:schemeClr val="dk1"/>
              </a:solidFill>
              <a:effectLst/>
              <a:latin typeface="+mn-lt"/>
              <a:ea typeface="+mn-ea"/>
              <a:cs typeface="+mn-cs"/>
            </a:rPr>
            <a:t>nanofarads (nF)</a:t>
          </a:r>
          <a:r>
            <a:rPr lang="en-US" sz="1100">
              <a:solidFill>
                <a:schemeClr val="dk1"/>
              </a:solidFill>
              <a:effectLst/>
              <a:latin typeface="+mn-lt"/>
              <a:ea typeface="+mn-ea"/>
              <a:cs typeface="+mn-cs"/>
            </a:rPr>
            <a:t>. Enter this single summed value into the </a:t>
          </a:r>
          <a:r>
            <a:rPr lang="en-US" sz="1100" b="0">
              <a:solidFill>
                <a:schemeClr val="dk1"/>
              </a:solidFill>
              <a:effectLst/>
              <a:latin typeface="+mn-lt"/>
              <a:ea typeface="+mn-ea"/>
              <a:cs typeface="+mn-cs"/>
            </a:rPr>
            <a:t>"Inherent/Stray Capacitance ()" </a:t>
          </a:r>
          <a:r>
            <a:rPr lang="en-US" sz="1100">
              <a:solidFill>
                <a:schemeClr val="dk1"/>
              </a:solidFill>
              <a:effectLst/>
              <a:latin typeface="+mn-lt"/>
              <a:ea typeface="+mn-ea"/>
              <a:cs typeface="+mn-cs"/>
            </a:rPr>
            <a:t>input field on the Project Details tab. The tool will use this baseline to calculate the unmitigated TRV and determine if additional surge capacitors are required.</a:t>
          </a:r>
        </a:p>
        <a:p>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Note on Reference Values (IEEE Annex B)</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The typical capacitance ranges provided in the tables below are sourced directly from Annex B of IEEE Std C37.011-2019, "Typical capacitance values for various equipment".</a:t>
          </a:r>
          <a:endParaRPr lang="en-US" sz="1100">
            <a:solidFill>
              <a:schemeClr val="dk1"/>
            </a:solidFill>
            <a:effectLst/>
            <a:latin typeface="+mn-lt"/>
            <a:ea typeface="+mn-ea"/>
            <a:cs typeface="+mn-cs"/>
          </a:endParaRPr>
        </a:p>
        <a:p>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Practical Use &amp; Accuracy Note:</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These tables provide wide estimation ranges. If the total added mitigation capacitance () in your circuit is large—for example, more than 10 times the equivalent inherent stray capacitance of the current-limiting apparatus—using these estimated ranges will still yield a highly accurate TRV prediction. However, if the circuit relies entirely on the stray capacitance of just a few pieces of equipment, relying on wide estimated ranges can result in a broad variance in your calculated TRV frequency. For highly sensitive or marginal pass/fail analyses, it is recommended to obtain exact tested capacitance values directly from the equipment manufacturer.</a:t>
          </a:r>
          <a:br>
            <a:rPr lang="en-US" sz="1100" i="1">
              <a:solidFill>
                <a:schemeClr val="dk1"/>
              </a:solidFill>
              <a:effectLst/>
              <a:latin typeface="+mn-lt"/>
              <a:ea typeface="+mn-ea"/>
              <a:cs typeface="+mn-cs"/>
            </a:rPr>
          </a:br>
          <a:br>
            <a:rPr lang="en-US" sz="1100" i="1">
              <a:solidFill>
                <a:schemeClr val="dk1"/>
              </a:solidFill>
              <a:effectLst/>
              <a:latin typeface="+mn-lt"/>
              <a:ea typeface="+mn-ea"/>
              <a:cs typeface="+mn-cs"/>
            </a:rPr>
          </a:br>
          <a:r>
            <a:rPr lang="en-US" sz="1100" b="1" i="0">
              <a:solidFill>
                <a:schemeClr val="dk1"/>
              </a:solidFill>
              <a:effectLst/>
              <a:latin typeface="+mn-lt"/>
              <a:ea typeface="+mn-ea"/>
              <a:cs typeface="+mn-cs"/>
            </a:rPr>
            <a:t>A Note on Sequence Capacitance </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C</a:t>
          </a:r>
          <a:r>
            <a:rPr lang="en-US" sz="1100" b="0" i="0" baseline="-25000">
              <a:solidFill>
                <a:schemeClr val="dk1"/>
              </a:solidFill>
              <a:effectLst/>
              <a:latin typeface="+mn-lt"/>
              <a:ea typeface="+mn-ea"/>
              <a:cs typeface="+mn-cs"/>
            </a:rPr>
            <a:t>1</a:t>
          </a:r>
          <a:r>
            <a:rPr lang="en-US" sz="1100" b="0" i="0">
              <a:solidFill>
                <a:schemeClr val="dk1"/>
              </a:solidFill>
              <a:effectLst/>
              <a:latin typeface="+mn-lt"/>
              <a:ea typeface="+mn-ea"/>
              <a:cs typeface="+mn-cs"/>
            </a:rPr>
            <a:t>​ vs. </a:t>
          </a:r>
          <a:r>
            <a:rPr lang="en-US" sz="1100" b="0" i="1">
              <a:solidFill>
                <a:schemeClr val="dk1"/>
              </a:solidFill>
              <a:effectLst/>
              <a:latin typeface="+mn-lt"/>
              <a:ea typeface="+mn-ea"/>
              <a:cs typeface="+mn-cs"/>
            </a:rPr>
            <a:t>C</a:t>
          </a:r>
          <a:r>
            <a:rPr lang="en-US" sz="1100" b="0" i="0" baseline="-25000">
              <a:solidFill>
                <a:schemeClr val="dk1"/>
              </a:solidFill>
              <a:effectLst/>
              <a:latin typeface="+mn-lt"/>
              <a:ea typeface="+mn-ea"/>
              <a:cs typeface="+mn-cs"/>
            </a:rPr>
            <a:t>0</a:t>
          </a:r>
          <a:r>
            <a:rPr lang="en-US" sz="1100" b="0" i="0">
              <a:solidFill>
                <a:schemeClr val="dk1"/>
              </a:solidFill>
              <a:effectLst/>
              <a:latin typeface="+mn-lt"/>
              <a:ea typeface="+mn-ea"/>
              <a:cs typeface="+mn-cs"/>
            </a:rPr>
            <a:t>​): When referencing IEEE C37.011-2019 Annex B, you will note that the equivalent capacitance calculation technically depends on the fault grounding, utilizing a sum of 2/3 positive-sequence (</a:t>
          </a:r>
          <a:r>
            <a:rPr lang="en-US" sz="1100" b="0" i="1">
              <a:solidFill>
                <a:schemeClr val="dk1"/>
              </a:solidFill>
              <a:effectLst/>
              <a:latin typeface="+mn-lt"/>
              <a:ea typeface="+mn-ea"/>
              <a:cs typeface="+mn-cs"/>
            </a:rPr>
            <a:t>C</a:t>
          </a:r>
          <a:r>
            <a:rPr lang="en-US" sz="1100" b="0" i="0" baseline="-25000">
              <a:solidFill>
                <a:schemeClr val="dk1"/>
              </a:solidFill>
              <a:effectLst/>
              <a:latin typeface="+mn-lt"/>
              <a:ea typeface="+mn-ea"/>
              <a:cs typeface="+mn-cs"/>
            </a:rPr>
            <a:t>1</a:t>
          </a:r>
          <a:r>
            <a:rPr lang="en-US" sz="1100" b="0" i="0">
              <a:solidFill>
                <a:schemeClr val="dk1"/>
              </a:solidFill>
              <a:effectLst/>
              <a:latin typeface="+mn-lt"/>
              <a:ea typeface="+mn-ea"/>
              <a:cs typeface="+mn-cs"/>
            </a:rPr>
            <a:t>​) and 1/3 zero-sequence (</a:t>
          </a:r>
          <a:r>
            <a:rPr lang="en-US" sz="1100" b="0" i="1">
              <a:solidFill>
                <a:schemeClr val="dk1"/>
              </a:solidFill>
              <a:effectLst/>
              <a:latin typeface="+mn-lt"/>
              <a:ea typeface="+mn-ea"/>
              <a:cs typeface="+mn-cs"/>
            </a:rPr>
            <a:t>C</a:t>
          </a:r>
          <a:r>
            <a:rPr lang="en-US" sz="1100" b="0" i="0" baseline="-25000">
              <a:solidFill>
                <a:schemeClr val="dk1"/>
              </a:solidFill>
              <a:effectLst/>
              <a:latin typeface="+mn-lt"/>
              <a:ea typeface="+mn-ea"/>
              <a:cs typeface="+mn-cs"/>
            </a:rPr>
            <a:t>0</a:t>
          </a:r>
          <a:r>
            <a:rPr lang="en-US" sz="1100" b="0" i="0">
              <a:solidFill>
                <a:schemeClr val="dk1"/>
              </a:solidFill>
              <a:effectLst/>
              <a:latin typeface="+mn-lt"/>
              <a:ea typeface="+mn-ea"/>
              <a:cs typeface="+mn-cs"/>
            </a:rPr>
            <a:t>​) capacitance for grounded faults. You do not need to calculate this manually. The standard explicitly states that for standard solidly grounded apparatus, </a:t>
          </a:r>
          <a:r>
            <a:rPr lang="en-US" sz="1100" b="0" i="1">
              <a:solidFill>
                <a:schemeClr val="dk1"/>
              </a:solidFill>
              <a:effectLst/>
              <a:latin typeface="+mn-lt"/>
              <a:ea typeface="+mn-ea"/>
              <a:cs typeface="+mn-cs"/>
            </a:rPr>
            <a:t>C</a:t>
          </a:r>
          <a:r>
            <a:rPr lang="en-US" sz="1100" b="0" i="0" baseline="-25000">
              <a:solidFill>
                <a:schemeClr val="dk1"/>
              </a:solidFill>
              <a:effectLst/>
              <a:latin typeface="+mn-lt"/>
              <a:ea typeface="+mn-ea"/>
              <a:cs typeface="+mn-cs"/>
            </a:rPr>
            <a:t>0</a:t>
          </a:r>
          <a:r>
            <a:rPr lang="en-US" sz="1100" b="0" i="0">
              <a:solidFill>
                <a:schemeClr val="dk1"/>
              </a:solidFill>
              <a:effectLst/>
              <a:latin typeface="+mn-lt"/>
              <a:ea typeface="+mn-ea"/>
              <a:cs typeface="+mn-cs"/>
            </a:rPr>
            <a:t>​ is equal to </a:t>
          </a:r>
          <a:r>
            <a:rPr lang="en-US" sz="1100" b="0" i="1">
              <a:solidFill>
                <a:schemeClr val="dk1"/>
              </a:solidFill>
              <a:effectLst/>
              <a:latin typeface="+mn-lt"/>
              <a:ea typeface="+mn-ea"/>
              <a:cs typeface="+mn-cs"/>
            </a:rPr>
            <a:t>C</a:t>
          </a:r>
          <a:r>
            <a:rPr lang="en-US" sz="1100" b="0" i="0" baseline="-25000">
              <a:solidFill>
                <a:schemeClr val="dk1"/>
              </a:solidFill>
              <a:effectLst/>
              <a:latin typeface="+mn-lt"/>
              <a:ea typeface="+mn-ea"/>
              <a:cs typeface="+mn-cs"/>
            </a:rPr>
            <a:t>1</a:t>
          </a:r>
          <a:r>
            <a:rPr lang="en-US" sz="1100" b="0" i="0">
              <a:solidFill>
                <a:schemeClr val="dk1"/>
              </a:solidFill>
              <a:effectLst/>
              <a:latin typeface="+mn-lt"/>
              <a:ea typeface="+mn-ea"/>
              <a:cs typeface="+mn-cs"/>
            </a:rPr>
            <a:t>​. Because </a:t>
          </a:r>
          <a:r>
            <a:rPr lang="en-US" sz="1100" b="0" i="1">
              <a:solidFill>
                <a:schemeClr val="dk1"/>
              </a:solidFill>
              <a:effectLst/>
              <a:latin typeface="+mn-lt"/>
              <a:ea typeface="+mn-ea"/>
              <a:cs typeface="+mn-cs"/>
            </a:rPr>
            <a:t>C</a:t>
          </a:r>
          <a:r>
            <a:rPr lang="en-US" sz="1100" b="0" i="0" baseline="-25000">
              <a:solidFill>
                <a:schemeClr val="dk1"/>
              </a:solidFill>
              <a:effectLst/>
              <a:latin typeface="+mn-lt"/>
              <a:ea typeface="+mn-ea"/>
              <a:cs typeface="+mn-cs"/>
            </a:rPr>
            <a:t>0</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C</a:t>
          </a:r>
          <a:r>
            <a:rPr lang="en-US" sz="1100" b="0" i="0" baseline="-25000">
              <a:solidFill>
                <a:schemeClr val="dk1"/>
              </a:solidFill>
              <a:effectLst/>
              <a:latin typeface="+mn-lt"/>
              <a:ea typeface="+mn-ea"/>
              <a:cs typeface="+mn-cs"/>
            </a:rPr>
            <a:t>1</a:t>
          </a:r>
          <a:r>
            <a:rPr lang="en-US" sz="1100" b="0" i="0">
              <a:solidFill>
                <a:schemeClr val="dk1"/>
              </a:solidFill>
              <a:effectLst/>
              <a:latin typeface="+mn-lt"/>
              <a:ea typeface="+mn-ea"/>
              <a:cs typeface="+mn-cs"/>
            </a:rPr>
            <a:t>​, the formula mathematically simplifies so that the equivalent capacitance is simply equal to the positive-sequence capacitance (</a:t>
          </a:r>
          <a:r>
            <a:rPr lang="en-US" sz="1100" b="0" i="1">
              <a:solidFill>
                <a:schemeClr val="dk1"/>
              </a:solidFill>
              <a:effectLst/>
              <a:latin typeface="+mn-lt"/>
              <a:ea typeface="+mn-ea"/>
              <a:cs typeface="+mn-cs"/>
            </a:rPr>
            <a:t>C</a:t>
          </a:r>
          <a:r>
            <a:rPr lang="en-US" sz="1100" b="0" i="1" baseline="-25000">
              <a:solidFill>
                <a:schemeClr val="dk1"/>
              </a:solidFill>
              <a:effectLst/>
              <a:latin typeface="+mn-lt"/>
              <a:ea typeface="+mn-ea"/>
              <a:cs typeface="+mn-cs"/>
            </a:rPr>
            <a:t>eq</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C</a:t>
          </a:r>
          <a:r>
            <a:rPr lang="en-US" sz="1100" b="0" i="0" baseline="-25000">
              <a:solidFill>
                <a:schemeClr val="dk1"/>
              </a:solidFill>
              <a:effectLst/>
              <a:latin typeface="+mn-lt"/>
              <a:ea typeface="+mn-ea"/>
              <a:cs typeface="+mn-cs"/>
            </a:rPr>
            <a:t>1</a:t>
          </a:r>
          <a:r>
            <a:rPr lang="en-US" sz="1100" b="0" i="0">
              <a:solidFill>
                <a:schemeClr val="dk1"/>
              </a:solidFill>
              <a:effectLst/>
              <a:latin typeface="+mn-lt"/>
              <a:ea typeface="+mn-ea"/>
              <a:cs typeface="+mn-cs"/>
            </a:rPr>
            <a:t>​). The reference tables below provide these positive-sequence values. You only need to sum them directly.</a:t>
          </a:r>
          <a:endParaRPr lang="en-US" sz="1100">
            <a:solidFill>
              <a:schemeClr val="dk1"/>
            </a:solidFill>
            <a:effectLst/>
            <a:latin typeface="+mn-lt"/>
            <a:ea typeface="+mn-ea"/>
            <a:cs typeface="+mn-cs"/>
          </a:endParaRPr>
        </a:p>
        <a:p>
          <a:endParaRPr lang="en-US" sz="1100"/>
        </a:p>
      </xdr:txBody>
    </xdr:sp>
    <xdr:clientData/>
  </xdr:twoCellAnchor>
  <xdr:twoCellAnchor editAs="oneCell">
    <xdr:from>
      <xdr:col>1</xdr:col>
      <xdr:colOff>165651</xdr:colOff>
      <xdr:row>55</xdr:row>
      <xdr:rowOff>0</xdr:rowOff>
    </xdr:from>
    <xdr:to>
      <xdr:col>32</xdr:col>
      <xdr:colOff>130540</xdr:colOff>
      <xdr:row>65</xdr:row>
      <xdr:rowOff>158664</xdr:rowOff>
    </xdr:to>
    <xdr:pic>
      <xdr:nvPicPr>
        <xdr:cNvPr id="12" name="Picture 11">
          <a:extLst>
            <a:ext uri="{FF2B5EF4-FFF2-40B4-BE49-F238E27FC236}">
              <a16:creationId xmlns:a16="http://schemas.microsoft.com/office/drawing/2014/main" id="{9F83D419-8BE9-1574-4A77-9987D29EFC40}"/>
            </a:ext>
          </a:extLst>
        </xdr:cNvPr>
        <xdr:cNvPicPr>
          <a:picLocks noChangeAspect="1"/>
        </xdr:cNvPicPr>
      </xdr:nvPicPr>
      <xdr:blipFill>
        <a:blip xmlns:r="http://schemas.openxmlformats.org/officeDocument/2006/relationships" r:embed="rId3"/>
        <a:stretch>
          <a:fillRect/>
        </a:stretch>
      </xdr:blipFill>
      <xdr:spPr>
        <a:xfrm>
          <a:off x="347868" y="12755217"/>
          <a:ext cx="5613629" cy="2477795"/>
        </a:xfrm>
        <a:prstGeom prst="rect">
          <a:avLst/>
        </a:prstGeom>
      </xdr:spPr>
    </xdr:pic>
    <xdr:clientData/>
  </xdr:twoCellAnchor>
  <xdr:twoCellAnchor editAs="oneCell">
    <xdr:from>
      <xdr:col>2</xdr:col>
      <xdr:colOff>5324</xdr:colOff>
      <xdr:row>65</xdr:row>
      <xdr:rowOff>188365</xdr:rowOff>
    </xdr:from>
    <xdr:to>
      <xdr:col>35</xdr:col>
      <xdr:colOff>83572</xdr:colOff>
      <xdr:row>72</xdr:row>
      <xdr:rowOff>192170</xdr:rowOff>
    </xdr:to>
    <xdr:pic>
      <xdr:nvPicPr>
        <xdr:cNvPr id="13" name="Picture 12">
          <a:extLst>
            <a:ext uri="{FF2B5EF4-FFF2-40B4-BE49-F238E27FC236}">
              <a16:creationId xmlns:a16="http://schemas.microsoft.com/office/drawing/2014/main" id="{D9B42715-95F9-47C2-60F4-139CC76173B9}"/>
            </a:ext>
          </a:extLst>
        </xdr:cNvPr>
        <xdr:cNvPicPr>
          <a:picLocks noChangeAspect="1"/>
        </xdr:cNvPicPr>
      </xdr:nvPicPr>
      <xdr:blipFill>
        <a:blip xmlns:r="http://schemas.openxmlformats.org/officeDocument/2006/relationships" r:embed="rId4"/>
        <a:stretch>
          <a:fillRect/>
        </a:stretch>
      </xdr:blipFill>
      <xdr:spPr>
        <a:xfrm>
          <a:off x="359110" y="15224258"/>
          <a:ext cx="5915712" cy="1623055"/>
        </a:xfrm>
        <a:prstGeom prst="rect">
          <a:avLst/>
        </a:prstGeom>
      </xdr:spPr>
    </xdr:pic>
    <xdr:clientData/>
  </xdr:twoCellAnchor>
  <xdr:twoCellAnchor editAs="oneCell">
    <xdr:from>
      <xdr:col>2</xdr:col>
      <xdr:colOff>24847</xdr:colOff>
      <xdr:row>72</xdr:row>
      <xdr:rowOff>229523</xdr:rowOff>
    </xdr:from>
    <xdr:to>
      <xdr:col>35</xdr:col>
      <xdr:colOff>105562</xdr:colOff>
      <xdr:row>79</xdr:row>
      <xdr:rowOff>131337</xdr:rowOff>
    </xdr:to>
    <xdr:pic>
      <xdr:nvPicPr>
        <xdr:cNvPr id="14" name="Picture 13">
          <a:extLst>
            <a:ext uri="{FF2B5EF4-FFF2-40B4-BE49-F238E27FC236}">
              <a16:creationId xmlns:a16="http://schemas.microsoft.com/office/drawing/2014/main" id="{211F0165-A7FA-4835-568C-CDE621FA1957}"/>
            </a:ext>
          </a:extLst>
        </xdr:cNvPr>
        <xdr:cNvPicPr>
          <a:picLocks noChangeAspect="1"/>
        </xdr:cNvPicPr>
      </xdr:nvPicPr>
      <xdr:blipFill>
        <a:blip xmlns:r="http://schemas.openxmlformats.org/officeDocument/2006/relationships" r:embed="rId5"/>
        <a:stretch>
          <a:fillRect/>
        </a:stretch>
      </xdr:blipFill>
      <xdr:spPr>
        <a:xfrm>
          <a:off x="378633" y="16884666"/>
          <a:ext cx="5918179" cy="1521064"/>
        </a:xfrm>
        <a:prstGeom prst="rect">
          <a:avLst/>
        </a:prstGeom>
      </xdr:spPr>
    </xdr:pic>
    <xdr:clientData/>
  </xdr:twoCellAnchor>
  <xdr:twoCellAnchor editAs="oneCell">
    <xdr:from>
      <xdr:col>2</xdr:col>
      <xdr:colOff>79691</xdr:colOff>
      <xdr:row>79</xdr:row>
      <xdr:rowOff>156185</xdr:rowOff>
    </xdr:from>
    <xdr:to>
      <xdr:col>19</xdr:col>
      <xdr:colOff>164280</xdr:colOff>
      <xdr:row>86</xdr:row>
      <xdr:rowOff>54819</xdr:rowOff>
    </xdr:to>
    <xdr:pic>
      <xdr:nvPicPr>
        <xdr:cNvPr id="15" name="Picture 14">
          <a:extLst>
            <a:ext uri="{FF2B5EF4-FFF2-40B4-BE49-F238E27FC236}">
              <a16:creationId xmlns:a16="http://schemas.microsoft.com/office/drawing/2014/main" id="{5C873E3C-6904-9FDF-C723-13E6445CCDB4}"/>
            </a:ext>
          </a:extLst>
        </xdr:cNvPr>
        <xdr:cNvPicPr>
          <a:picLocks noChangeAspect="1"/>
        </xdr:cNvPicPr>
      </xdr:nvPicPr>
      <xdr:blipFill>
        <a:blip xmlns:r="http://schemas.openxmlformats.org/officeDocument/2006/relationships" r:embed="rId6"/>
        <a:stretch>
          <a:fillRect/>
        </a:stretch>
      </xdr:blipFill>
      <xdr:spPr>
        <a:xfrm>
          <a:off x="433477" y="18430578"/>
          <a:ext cx="3091767" cy="1517884"/>
        </a:xfrm>
        <a:prstGeom prst="rect">
          <a:avLst/>
        </a:prstGeom>
      </xdr:spPr>
    </xdr:pic>
    <xdr:clientData/>
  </xdr:twoCellAnchor>
  <xdr:twoCellAnchor editAs="oneCell">
    <xdr:from>
      <xdr:col>2</xdr:col>
      <xdr:colOff>16565</xdr:colOff>
      <xdr:row>86</xdr:row>
      <xdr:rowOff>84172</xdr:rowOff>
    </xdr:from>
    <xdr:to>
      <xdr:col>38</xdr:col>
      <xdr:colOff>51289</xdr:colOff>
      <xdr:row>93</xdr:row>
      <xdr:rowOff>88973</xdr:rowOff>
    </xdr:to>
    <xdr:pic>
      <xdr:nvPicPr>
        <xdr:cNvPr id="16" name="Picture 15">
          <a:extLst>
            <a:ext uri="{FF2B5EF4-FFF2-40B4-BE49-F238E27FC236}">
              <a16:creationId xmlns:a16="http://schemas.microsoft.com/office/drawing/2014/main" id="{E3AECD4F-FB12-1C94-D278-126A8318CB22}"/>
            </a:ext>
          </a:extLst>
        </xdr:cNvPr>
        <xdr:cNvPicPr>
          <a:picLocks noChangeAspect="1"/>
        </xdr:cNvPicPr>
      </xdr:nvPicPr>
      <xdr:blipFill>
        <a:blip xmlns:r="http://schemas.openxmlformats.org/officeDocument/2006/relationships" r:embed="rId7"/>
        <a:stretch>
          <a:fillRect/>
        </a:stretch>
      </xdr:blipFill>
      <xdr:spPr>
        <a:xfrm>
          <a:off x="370351" y="19977815"/>
          <a:ext cx="6402867" cy="1624051"/>
        </a:xfrm>
        <a:prstGeom prst="rect">
          <a:avLst/>
        </a:prstGeom>
      </xdr:spPr>
    </xdr:pic>
    <xdr:clientData/>
  </xdr:twoCellAnchor>
  <xdr:twoCellAnchor editAs="oneCell">
    <xdr:from>
      <xdr:col>44</xdr:col>
      <xdr:colOff>0</xdr:colOff>
      <xdr:row>6</xdr:row>
      <xdr:rowOff>0</xdr:rowOff>
    </xdr:from>
    <xdr:to>
      <xdr:col>81</xdr:col>
      <xdr:colOff>40703</xdr:colOff>
      <xdr:row>11</xdr:row>
      <xdr:rowOff>164595</xdr:rowOff>
    </xdr:to>
    <xdr:pic>
      <xdr:nvPicPr>
        <xdr:cNvPr id="17" name="Picture 16">
          <a:extLst>
            <a:ext uri="{FF2B5EF4-FFF2-40B4-BE49-F238E27FC236}">
              <a16:creationId xmlns:a16="http://schemas.microsoft.com/office/drawing/2014/main" id="{BDB05942-589F-F9F9-9C1F-28C445704782}"/>
            </a:ext>
          </a:extLst>
        </xdr:cNvPr>
        <xdr:cNvPicPr>
          <a:picLocks noChangeAspect="1"/>
        </xdr:cNvPicPr>
      </xdr:nvPicPr>
      <xdr:blipFill>
        <a:blip xmlns:r="http://schemas.openxmlformats.org/officeDocument/2006/relationships" r:embed="rId8"/>
        <a:stretch>
          <a:fillRect/>
        </a:stretch>
      </xdr:blipFill>
      <xdr:spPr>
        <a:xfrm>
          <a:off x="8017565" y="1391478"/>
          <a:ext cx="6782747" cy="1324160"/>
        </a:xfrm>
        <a:prstGeom prst="rect">
          <a:avLst/>
        </a:prstGeom>
      </xdr:spPr>
    </xdr:pic>
    <xdr:clientData/>
  </xdr:twoCellAnchor>
  <xdr:twoCellAnchor editAs="oneCell">
    <xdr:from>
      <xdr:col>43</xdr:col>
      <xdr:colOff>163285</xdr:colOff>
      <xdr:row>11</xdr:row>
      <xdr:rowOff>176892</xdr:rowOff>
    </xdr:from>
    <xdr:to>
      <xdr:col>77</xdr:col>
      <xdr:colOff>73312</xdr:colOff>
      <xdr:row>30</xdr:row>
      <xdr:rowOff>230015</xdr:rowOff>
    </xdr:to>
    <xdr:pic>
      <xdr:nvPicPr>
        <xdr:cNvPr id="18" name="Picture 17">
          <a:extLst>
            <a:ext uri="{FF2B5EF4-FFF2-40B4-BE49-F238E27FC236}">
              <a16:creationId xmlns:a16="http://schemas.microsoft.com/office/drawing/2014/main" id="{561E66BC-465C-45EF-E638-41638874317B}"/>
            </a:ext>
          </a:extLst>
        </xdr:cNvPr>
        <xdr:cNvPicPr>
          <a:picLocks noChangeAspect="1"/>
        </xdr:cNvPicPr>
      </xdr:nvPicPr>
      <xdr:blipFill>
        <a:blip xmlns:r="http://schemas.openxmlformats.org/officeDocument/2006/relationships" r:embed="rId9"/>
        <a:stretch>
          <a:fillRect/>
        </a:stretch>
      </xdr:blipFill>
      <xdr:spPr>
        <a:xfrm>
          <a:off x="7769678" y="2721428"/>
          <a:ext cx="5924384" cy="4448230"/>
        </a:xfrm>
        <a:prstGeom prst="rect">
          <a:avLst/>
        </a:prstGeom>
      </xdr:spPr>
    </xdr:pic>
    <xdr:clientData/>
  </xdr:twoCellAnchor>
  <xdr:twoCellAnchor editAs="oneCell">
    <xdr:from>
      <xdr:col>43</xdr:col>
      <xdr:colOff>163285</xdr:colOff>
      <xdr:row>30</xdr:row>
      <xdr:rowOff>209183</xdr:rowOff>
    </xdr:from>
    <xdr:to>
      <xdr:col>73</xdr:col>
      <xdr:colOff>93490</xdr:colOff>
      <xdr:row>44</xdr:row>
      <xdr:rowOff>225718</xdr:rowOff>
    </xdr:to>
    <xdr:pic>
      <xdr:nvPicPr>
        <xdr:cNvPr id="19" name="Picture 18">
          <a:extLst>
            <a:ext uri="{FF2B5EF4-FFF2-40B4-BE49-F238E27FC236}">
              <a16:creationId xmlns:a16="http://schemas.microsoft.com/office/drawing/2014/main" id="{4F9FB17D-32B0-7207-5F51-471CD758F582}"/>
            </a:ext>
          </a:extLst>
        </xdr:cNvPr>
        <xdr:cNvPicPr>
          <a:picLocks noChangeAspect="1"/>
        </xdr:cNvPicPr>
      </xdr:nvPicPr>
      <xdr:blipFill>
        <a:blip xmlns:r="http://schemas.openxmlformats.org/officeDocument/2006/relationships" r:embed="rId10"/>
        <a:stretch>
          <a:fillRect/>
        </a:stretch>
      </xdr:blipFill>
      <xdr:spPr>
        <a:xfrm>
          <a:off x="7769678" y="7148826"/>
          <a:ext cx="5236991" cy="32550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6F68F34A-59FC-428E-BA1C-333441CA4C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3" name="Picture 2">
          <a:extLst>
            <a:ext uri="{FF2B5EF4-FFF2-40B4-BE49-F238E27FC236}">
              <a16:creationId xmlns:a16="http://schemas.microsoft.com/office/drawing/2014/main" id="{E1593C6C-D145-4138-8217-ED9B9E9F92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4" name="Picture 3">
          <a:extLst>
            <a:ext uri="{FF2B5EF4-FFF2-40B4-BE49-F238E27FC236}">
              <a16:creationId xmlns:a16="http://schemas.microsoft.com/office/drawing/2014/main" id="{84FDBC10-CD1A-4B36-AD76-8C913F4263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oneCellAnchor>
    <xdr:from>
      <xdr:col>74</xdr:col>
      <xdr:colOff>19049</xdr:colOff>
      <xdr:row>50</xdr:row>
      <xdr:rowOff>73956</xdr:rowOff>
    </xdr:from>
    <xdr:ext cx="1638301" cy="819151"/>
    <xdr:pic>
      <xdr:nvPicPr>
        <xdr:cNvPr id="5" name="Picture 4">
          <a:extLst>
            <a:ext uri="{FF2B5EF4-FFF2-40B4-BE49-F238E27FC236}">
              <a16:creationId xmlns:a16="http://schemas.microsoft.com/office/drawing/2014/main" id="{9CFC9DEC-68C1-439D-AE84-1B39B0D168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503956"/>
          <a:ext cx="1638301" cy="819151"/>
        </a:xfrm>
        <a:prstGeom prst="rect">
          <a:avLst/>
        </a:prstGeom>
      </xdr:spPr>
    </xdr:pic>
    <xdr:clientData/>
  </xdr:oneCellAnchor>
  <xdr:twoCellAnchor>
    <xdr:from>
      <xdr:col>46</xdr:col>
      <xdr:colOff>57150</xdr:colOff>
      <xdr:row>7</xdr:row>
      <xdr:rowOff>5852</xdr:rowOff>
    </xdr:from>
    <xdr:to>
      <xdr:col>79</xdr:col>
      <xdr:colOff>171450</xdr:colOff>
      <xdr:row>33</xdr:row>
      <xdr:rowOff>143610</xdr:rowOff>
    </xdr:to>
    <xdr:grpSp>
      <xdr:nvGrpSpPr>
        <xdr:cNvPr id="17" name="Group 16">
          <a:extLst>
            <a:ext uri="{FF2B5EF4-FFF2-40B4-BE49-F238E27FC236}">
              <a16:creationId xmlns:a16="http://schemas.microsoft.com/office/drawing/2014/main" id="{F448B6C1-A894-F1FF-C533-EBF59D89442C}"/>
            </a:ext>
          </a:extLst>
        </xdr:cNvPr>
        <xdr:cNvGrpSpPr/>
      </xdr:nvGrpSpPr>
      <xdr:grpSpPr>
        <a:xfrm>
          <a:off x="8382000" y="1606052"/>
          <a:ext cx="6086475" cy="6081358"/>
          <a:chOff x="8382000" y="1606052"/>
          <a:chExt cx="6086475" cy="6081358"/>
        </a:xfrm>
      </xdr:grpSpPr>
      <xdr:pic>
        <xdr:nvPicPr>
          <xdr:cNvPr id="15" name="Picture 14">
            <a:extLst>
              <a:ext uri="{FF2B5EF4-FFF2-40B4-BE49-F238E27FC236}">
                <a16:creationId xmlns:a16="http://schemas.microsoft.com/office/drawing/2014/main" id="{F967E3BE-4469-AADE-8E2C-0B78037D32B5}"/>
              </a:ext>
            </a:extLst>
          </xdr:cNvPr>
          <xdr:cNvPicPr>
            <a:picLocks noChangeAspect="1"/>
          </xdr:cNvPicPr>
        </xdr:nvPicPr>
        <xdr:blipFill>
          <a:blip xmlns:r="http://schemas.openxmlformats.org/officeDocument/2006/relationships" r:embed="rId3"/>
          <a:stretch>
            <a:fillRect/>
          </a:stretch>
        </xdr:blipFill>
        <xdr:spPr>
          <a:xfrm>
            <a:off x="8382000" y="1606052"/>
            <a:ext cx="6086475" cy="2299641"/>
          </a:xfrm>
          <a:prstGeom prst="rect">
            <a:avLst/>
          </a:prstGeom>
        </xdr:spPr>
      </xdr:pic>
      <xdr:pic>
        <xdr:nvPicPr>
          <xdr:cNvPr id="16" name="Picture 15">
            <a:extLst>
              <a:ext uri="{FF2B5EF4-FFF2-40B4-BE49-F238E27FC236}">
                <a16:creationId xmlns:a16="http://schemas.microsoft.com/office/drawing/2014/main" id="{71DABCBC-515D-87A6-E7E4-024BC8318A21}"/>
              </a:ext>
            </a:extLst>
          </xdr:cNvPr>
          <xdr:cNvPicPr>
            <a:picLocks noChangeAspect="1"/>
          </xdr:cNvPicPr>
        </xdr:nvPicPr>
        <xdr:blipFill>
          <a:blip xmlns:r="http://schemas.openxmlformats.org/officeDocument/2006/relationships" r:embed="rId4"/>
          <a:stretch>
            <a:fillRect/>
          </a:stretch>
        </xdr:blipFill>
        <xdr:spPr>
          <a:xfrm>
            <a:off x="8448674" y="3876675"/>
            <a:ext cx="5974517" cy="3810735"/>
          </a:xfrm>
          <a:prstGeom prst="rect">
            <a:avLst/>
          </a:prstGeom>
        </xdr:spPr>
      </xdr:pic>
    </xdr:grpSp>
    <xdr:clientData/>
  </xdr:twoCellAnchor>
  <xdr:twoCellAnchor>
    <xdr:from>
      <xdr:col>2</xdr:col>
      <xdr:colOff>9525</xdr:colOff>
      <xdr:row>9</xdr:row>
      <xdr:rowOff>95249</xdr:rowOff>
    </xdr:from>
    <xdr:to>
      <xdr:col>40</xdr:col>
      <xdr:colOff>114300</xdr:colOff>
      <xdr:row>36</xdr:row>
      <xdr:rowOff>57150</xdr:rowOff>
    </xdr:to>
    <xdr:sp macro="" textlink="">
      <xdr:nvSpPr>
        <xdr:cNvPr id="18" name="TextBox 17">
          <a:extLst>
            <a:ext uri="{FF2B5EF4-FFF2-40B4-BE49-F238E27FC236}">
              <a16:creationId xmlns:a16="http://schemas.microsoft.com/office/drawing/2014/main" id="{6499CDC5-57C0-54A5-1EE9-39144ACA9C0D}"/>
            </a:ext>
          </a:extLst>
        </xdr:cNvPr>
        <xdr:cNvSpPr txBox="1"/>
      </xdr:nvSpPr>
      <xdr:spPr>
        <a:xfrm>
          <a:off x="371475" y="2152649"/>
          <a:ext cx="6981825" cy="6134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effectLst/>
            </a:rPr>
            <a:t>When evaluating a circuit breaker’s ability to clear a fault limited by a Current-Limiting Reactor (CLR) on systems below 100 kV, the transient recovery voltage (TRV) across the breaker contacts is typically characterized by a very fast, highly oscillatory high-frequency waveform. If the breaker’s standard 100% rated TRV limits were strictly applied to this event, most breakers would appear to fail due to the extreme Rate-of-Rise-of-Recovery Voltage (RRRV) caused by the reactor.</a:t>
          </a:r>
        </a:p>
        <a:p>
          <a:r>
            <a:rPr lang="en-US">
              <a:effectLst/>
            </a:rPr>
            <a:t>However, because the CLR significantly chokes the available short-circuit current, the breaker is forced to interrupt a fault current that is well below its maximum rated capability. When a circuit breaker interrupts a smaller current, the arc it generates produces less thermal stress and gas pressure. Because the interrupter is not being pushed to its mechanical and thermal limits by the current, the dielectric strength between the opening contacts recovers much faster. The IEEE standards recognize this physical trade-off and allow the breaker’s baseline TRV withstand limits to be mathematically "enhanced" or scaled up when operating at lower fault currents.</a:t>
          </a:r>
          <a:br>
            <a:rPr lang="en-US">
              <a:effectLst/>
            </a:rPr>
          </a:br>
          <a:endParaRPr lang="en-US">
            <a:effectLst/>
          </a:endParaRPr>
        </a:p>
        <a:p>
          <a:r>
            <a:rPr lang="en-US">
              <a:effectLst/>
            </a:rPr>
            <a:t>To accurately evaluate the breaker’s true capability for a CLR fault, this tool utilizes the standardized multipliers defined in </a:t>
          </a:r>
          <a:r>
            <a:rPr lang="en-US" b="0">
              <a:effectLst/>
            </a:rPr>
            <a:t>IEEE Std C37.011-2019, Table 1 (copied to the right)</a:t>
          </a:r>
          <a:r>
            <a:rPr lang="en-US">
              <a:effectLst/>
            </a:rPr>
            <a:t>. By calculating the </a:t>
          </a:r>
          <a:r>
            <a:rPr lang="en-US" b="0">
              <a:effectLst/>
            </a:rPr>
            <a:t>Per Unit of Interrupting Capability </a:t>
          </a:r>
          <a:r>
            <a:rPr lang="en-US">
              <a:effectLst/>
            </a:rPr>
            <a:t>(the ratio of the actual reactor-limited fault current to the breaker’s maximum rated short-circuit current), the tool interpolates the following two multipliers to elevate the breaker's pass/fail limits:</a:t>
          </a:r>
        </a:p>
        <a:p>
          <a:br>
            <a:rPr lang="en-US" b="1">
              <a:effectLst/>
            </a:rPr>
          </a:br>
          <a:r>
            <a:rPr lang="en-US" b="1">
              <a:effectLst/>
            </a:rPr>
            <a:t>1. TRV Peak Voltage Multiplier (</a:t>
          </a:r>
          <a:r>
            <a:rPr lang="en-US" sz="1100" i="1">
              <a:solidFill>
                <a:schemeClr val="dk1"/>
              </a:solidFill>
              <a:effectLst/>
              <a:latin typeface="+mn-lt"/>
              <a:ea typeface="+mn-ea"/>
              <a:cs typeface="+mn-cs"/>
            </a:rPr>
            <a:t>Ku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b="1">
              <a:effectLst/>
            </a:rPr>
            <a:t>)</a:t>
          </a:r>
          <a:r>
            <a:rPr lang="en-US">
              <a:effectLst/>
            </a:rPr>
            <a:t> This multiplier scales the circuit breaker's baseline peak voltage withstand limit (</a:t>
          </a:r>
          <a:r>
            <a:rPr lang="en-US" sz="1100" i="1">
              <a:solidFill>
                <a:schemeClr val="dk1"/>
              </a:solidFill>
              <a:effectLst/>
              <a:latin typeface="+mn-lt"/>
              <a:ea typeface="+mn-ea"/>
              <a:cs typeface="+mn-cs"/>
            </a:rPr>
            <a:t>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a:effectLst/>
            </a:rPr>
            <a:t>). As the fault current decreases, the </a:t>
          </a:r>
          <a:r>
            <a:rPr lang="en-US" sz="1100" i="1">
              <a:solidFill>
                <a:schemeClr val="dk1"/>
              </a:solidFill>
              <a:effectLst/>
              <a:latin typeface="+mn-lt"/>
              <a:ea typeface="+mn-ea"/>
              <a:cs typeface="+mn-cs"/>
            </a:rPr>
            <a:t>Ku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a:effectLst/>
            </a:rPr>
            <a:t> multiplier increases to values greater than 1.0 (e.g., ranging up to 1.21 depending on the system class). By multiplying the baseline rated voltage by </a:t>
          </a:r>
          <a:r>
            <a:rPr lang="en-US" sz="1100" i="1">
              <a:solidFill>
                <a:schemeClr val="dk1"/>
              </a:solidFill>
              <a:effectLst/>
              <a:latin typeface="+mn-lt"/>
              <a:ea typeface="+mn-ea"/>
              <a:cs typeface="+mn-cs"/>
            </a:rPr>
            <a:t>Ku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a:effectLst/>
            </a:rPr>
            <a:t>, the tool explicitly increases the maximum peak recovery voltage the circuit breaker is certified to safely withstand during the reactor-limited fault.</a:t>
          </a:r>
        </a:p>
        <a:p>
          <a:br>
            <a:rPr lang="en-US" b="1">
              <a:effectLst/>
            </a:rPr>
          </a:br>
          <a:r>
            <a:rPr lang="en-US" b="1">
              <a:effectLst/>
            </a:rPr>
            <a:t>2. Time-to-Peak Multiplier (</a:t>
          </a:r>
          <a:r>
            <a:rPr lang="en-US" sz="1100" i="1">
              <a:solidFill>
                <a:schemeClr val="dk1"/>
              </a:solidFill>
              <a:effectLst/>
              <a:latin typeface="+mn-lt"/>
              <a:ea typeface="+mn-ea"/>
              <a:cs typeface="+mn-cs"/>
            </a:rPr>
            <a:t>Kt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b="1">
              <a:effectLst/>
            </a:rPr>
            <a:t>)</a:t>
          </a:r>
          <a:r>
            <a:rPr lang="en-US">
              <a:effectLst/>
            </a:rPr>
            <a:t> For systems below 100 kV, the standard TRV envelope is defined by two parameters: the peak voltage (</a:t>
          </a:r>
          <a:r>
            <a:rPr lang="en-US" sz="1100" i="1">
              <a:solidFill>
                <a:schemeClr val="dk1"/>
              </a:solidFill>
              <a:effectLst/>
              <a:latin typeface="+mn-lt"/>
              <a:ea typeface="+mn-ea"/>
              <a:cs typeface="+mn-cs"/>
            </a:rPr>
            <a:t>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a:effectLst/>
            </a:rPr>
            <a:t>) and the time it takes to reach that peak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The </a:t>
          </a:r>
          <a:r>
            <a:rPr lang="en-US" sz="1100" i="1">
              <a:solidFill>
                <a:schemeClr val="dk1"/>
              </a:solidFill>
              <a:effectLst/>
              <a:latin typeface="+mn-lt"/>
              <a:ea typeface="+mn-ea"/>
              <a:cs typeface="+mn-cs"/>
            </a:rPr>
            <a:t>Kt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multiplier is applied to the baseline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value. Because circuit breakers can handle much faster transients at lower currents, the </a:t>
          </a:r>
          <a:r>
            <a:rPr lang="en-US" sz="1100" i="1">
              <a:solidFill>
                <a:schemeClr val="dk1"/>
              </a:solidFill>
              <a:effectLst/>
              <a:latin typeface="+mn-lt"/>
              <a:ea typeface="+mn-ea"/>
              <a:cs typeface="+mn-cs"/>
            </a:rPr>
            <a:t>Kt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multiplier is a fraction significantly less than 1.0 (e.g., dropping as low as 0.22 for cable systems). Multiplying by </a:t>
          </a:r>
          <a:r>
            <a:rPr lang="en-US" sz="1100" i="1">
              <a:solidFill>
                <a:schemeClr val="dk1"/>
              </a:solidFill>
              <a:effectLst/>
              <a:latin typeface="+mn-lt"/>
              <a:ea typeface="+mn-ea"/>
              <a:cs typeface="+mn-cs"/>
            </a:rPr>
            <a:t>Kt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mathematically shrinks the allowed time-to-peak. Reaching an elevated peak voltage (</a:t>
          </a:r>
          <a:r>
            <a:rPr lang="en-US" sz="1100" i="1">
              <a:solidFill>
                <a:schemeClr val="dk1"/>
              </a:solidFill>
              <a:effectLst/>
              <a:latin typeface="+mn-lt"/>
              <a:ea typeface="+mn-ea"/>
              <a:cs typeface="+mn-cs"/>
            </a:rPr>
            <a:t>u</a:t>
          </a:r>
          <a:r>
            <a:rPr lang="en-US" sz="1100" i="1" baseline="-25000">
              <a:solidFill>
                <a:schemeClr val="dk1"/>
              </a:solidFill>
              <a:effectLst/>
              <a:latin typeface="+mn-lt"/>
              <a:ea typeface="+mn-ea"/>
              <a:cs typeface="+mn-cs"/>
            </a:rPr>
            <a:t>c</a:t>
          </a:r>
          <a:r>
            <a:rPr lang="en-US" sz="1100" i="1">
              <a:solidFill>
                <a:schemeClr val="dk1"/>
              </a:solidFill>
              <a:effectLst/>
              <a:latin typeface="+mn-lt"/>
              <a:ea typeface="+mn-ea"/>
              <a:cs typeface="+mn-cs"/>
            </a:rPr>
            <a:t> </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Ku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a:effectLst/>
            </a:rPr>
            <a:t>) in a much shorter amount of time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 × </a:t>
          </a:r>
          <a:r>
            <a:rPr lang="en-US" sz="1100" i="1">
              <a:solidFill>
                <a:schemeClr val="dk1"/>
              </a:solidFill>
              <a:effectLst/>
              <a:latin typeface="+mn-lt"/>
              <a:ea typeface="+mn-ea"/>
              <a:cs typeface="+mn-cs"/>
            </a:rPr>
            <a:t>Kt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effectively steepens the acceptable capability envelope. This is the exact mechanism that enhances the breaker's performance limits, giving it a much higher RRRV capability to safely clear the fast, high-frequency transients inherent to CLR applications.</a:t>
          </a:r>
        </a:p>
        <a:p>
          <a:br>
            <a:rPr lang="en-US" b="1">
              <a:effectLst/>
            </a:rPr>
          </a:br>
          <a:r>
            <a:rPr lang="en-US" b="1">
              <a:effectLst/>
            </a:rPr>
            <a:t>Class S1 (Cable) vs. Class S2 (Line) Systems</a:t>
          </a:r>
          <a:r>
            <a:rPr lang="en-US">
              <a:effectLst/>
            </a:rPr>
            <a:t> The exact values of these multipliers depend on the system application. IEEE C37.011 provides different </a:t>
          </a:r>
          <a:r>
            <a:rPr lang="en-US" sz="1100" i="1">
              <a:solidFill>
                <a:schemeClr val="dk1"/>
              </a:solidFill>
              <a:effectLst/>
              <a:latin typeface="+mn-lt"/>
              <a:ea typeface="+mn-ea"/>
              <a:cs typeface="+mn-cs"/>
            </a:rPr>
            <a:t>Ku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a:effectLst/>
            </a:rPr>
            <a:t> and </a:t>
          </a:r>
          <a:r>
            <a:rPr lang="en-US" sz="1100" i="1">
              <a:solidFill>
                <a:schemeClr val="dk1"/>
              </a:solidFill>
              <a:effectLst/>
              <a:latin typeface="+mn-lt"/>
              <a:ea typeface="+mn-ea"/>
              <a:cs typeface="+mn-cs"/>
            </a:rPr>
            <a:t>Kt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multiplier curves for Class S1 (Cable-connected) systems and Class S2 (Line-connected) systems. The tool dynamically references the correct column from Table 1 based on the system class selected, interpolates the precise multipliers for the calculated fault duty, and establishes the exact, enhanced TRV capability envelope the breaker can achieve for that specific fault.</a:t>
          </a: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158BD403-A33E-4561-8299-4A1E88BCFB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3" name="Picture 2">
          <a:extLst>
            <a:ext uri="{FF2B5EF4-FFF2-40B4-BE49-F238E27FC236}">
              <a16:creationId xmlns:a16="http://schemas.microsoft.com/office/drawing/2014/main" id="{8BB4938A-8641-485D-A3B4-CCCAAB5571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4" name="Picture 3">
          <a:extLst>
            <a:ext uri="{FF2B5EF4-FFF2-40B4-BE49-F238E27FC236}">
              <a16:creationId xmlns:a16="http://schemas.microsoft.com/office/drawing/2014/main" id="{ECB6833E-261E-48B7-908F-1B52F94FF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oneCellAnchor>
    <xdr:from>
      <xdr:col>74</xdr:col>
      <xdr:colOff>19049</xdr:colOff>
      <xdr:row>50</xdr:row>
      <xdr:rowOff>73956</xdr:rowOff>
    </xdr:from>
    <xdr:ext cx="1638301" cy="819151"/>
    <xdr:pic>
      <xdr:nvPicPr>
        <xdr:cNvPr id="5" name="Picture 4">
          <a:extLst>
            <a:ext uri="{FF2B5EF4-FFF2-40B4-BE49-F238E27FC236}">
              <a16:creationId xmlns:a16="http://schemas.microsoft.com/office/drawing/2014/main" id="{E7709F65-0C76-4727-B326-E704BCC291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503956"/>
          <a:ext cx="1638301" cy="819151"/>
        </a:xfrm>
        <a:prstGeom prst="rect">
          <a:avLst/>
        </a:prstGeom>
      </xdr:spPr>
    </xdr:pic>
    <xdr:clientData/>
  </xdr:oneCellAnchor>
  <xdr:twoCellAnchor>
    <xdr:from>
      <xdr:col>1</xdr:col>
      <xdr:colOff>133350</xdr:colOff>
      <xdr:row>8</xdr:row>
      <xdr:rowOff>219074</xdr:rowOff>
    </xdr:from>
    <xdr:to>
      <xdr:col>41</xdr:col>
      <xdr:colOff>19050</xdr:colOff>
      <xdr:row>45</xdr:row>
      <xdr:rowOff>171450</xdr:rowOff>
    </xdr:to>
    <xdr:sp macro="" textlink="">
      <xdr:nvSpPr>
        <xdr:cNvPr id="10" name="TextBox 9">
          <a:extLst>
            <a:ext uri="{FF2B5EF4-FFF2-40B4-BE49-F238E27FC236}">
              <a16:creationId xmlns:a16="http://schemas.microsoft.com/office/drawing/2014/main" id="{BAE07F37-7513-6727-2DE1-E5F512F3F702}"/>
            </a:ext>
          </a:extLst>
        </xdr:cNvPr>
        <xdr:cNvSpPr txBox="1"/>
      </xdr:nvSpPr>
      <xdr:spPr>
        <a:xfrm>
          <a:off x="314325" y="2047874"/>
          <a:ext cx="7124700" cy="8410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effectLst/>
            </a:rPr>
            <a:t>When evaluating the Transient Recovery Voltage (TRV) of a system, especially for highly oscillatory circuits like those containing a Current-Limiting Reactor (CLR),</a:t>
          </a:r>
          <a:r>
            <a:rPr lang="en-US" baseline="0">
              <a:effectLst/>
            </a:rPr>
            <a:t> </a:t>
          </a:r>
          <a:r>
            <a:rPr lang="en-US">
              <a:effectLst/>
            </a:rPr>
            <a:t>it is critical to bridge the gap between the actual physics of the electrical circuit and the simplified straight-line parameters used by IEEE C37.011-2019 standard to rate circuit breakers.</a:t>
          </a:r>
        </a:p>
        <a:p>
          <a:br>
            <a:rPr lang="en-US">
              <a:effectLst/>
            </a:rPr>
          </a:br>
          <a:r>
            <a:rPr lang="en-US">
              <a:effectLst/>
            </a:rPr>
            <a:t>Here is the explicit breakdown of what the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multiplier is, how it functions in this tool, and how the amplitude factor dictates its value.</a:t>
          </a:r>
          <a:br>
            <a:rPr lang="en-US">
              <a:effectLst/>
            </a:rPr>
          </a:br>
          <a:endParaRPr lang="en-US">
            <a:effectLst/>
          </a:endParaRPr>
        </a:p>
        <a:p>
          <a:r>
            <a:rPr lang="en-US" b="1">
              <a:effectLst/>
            </a:rPr>
            <a:t>The Significance of the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b="1">
              <a:effectLst/>
            </a:rPr>
            <a:t> Multiplier</a:t>
          </a:r>
          <a:endParaRPr lang="en-US">
            <a:effectLst/>
          </a:endParaRPr>
        </a:p>
        <a:p>
          <a:r>
            <a:rPr lang="en-US">
              <a:effectLst/>
            </a:rPr>
            <a:t>For medium-voltage systems (below 100 kV), the standard breaker capability envelope is defined by a "two-parameter method," utilizing a peak reference voltage (</a:t>
          </a:r>
          <a:r>
            <a:rPr lang="en-US" sz="1100" i="1">
              <a:solidFill>
                <a:schemeClr val="dk1"/>
              </a:solidFill>
              <a:effectLst/>
              <a:latin typeface="+mn-lt"/>
              <a:ea typeface="+mn-ea"/>
              <a:cs typeface="+mn-cs"/>
            </a:rPr>
            <a:t>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a:effectLst/>
            </a:rPr>
            <a:t>) and a specific standard reference time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a:t>
          </a:r>
          <a:br>
            <a:rPr lang="en-US">
              <a:effectLst/>
            </a:rPr>
          </a:br>
          <a:endParaRPr lang="en-US">
            <a:effectLst/>
          </a:endParaRPr>
        </a:p>
        <a:p>
          <a:r>
            <a:rPr lang="en-US">
              <a:effectLst/>
            </a:rPr>
            <a:t>However, when you calculate the actual TRV response of an </a:t>
          </a:r>
          <a:r>
            <a:rPr lang="en-US" sz="1100" i="1">
              <a:solidFill>
                <a:schemeClr val="dk1"/>
              </a:solidFill>
              <a:effectLst/>
              <a:latin typeface="+mn-lt"/>
              <a:ea typeface="+mn-ea"/>
              <a:cs typeface="+mn-cs"/>
            </a:rPr>
            <a:t>L</a:t>
          </a:r>
          <a:r>
            <a:rPr lang="en-US" sz="1100">
              <a:solidFill>
                <a:schemeClr val="dk1"/>
              </a:solidFill>
              <a:effectLst/>
              <a:latin typeface="+mn-lt"/>
              <a:ea typeface="+mn-ea"/>
              <a:cs typeface="+mn-cs"/>
            </a:rPr>
            <a:t>−</a:t>
          </a:r>
          <a:r>
            <a:rPr lang="en-US" sz="1100" i="1">
              <a:solidFill>
                <a:schemeClr val="dk1"/>
              </a:solidFill>
              <a:effectLst/>
              <a:latin typeface="+mn-lt"/>
              <a:ea typeface="+mn-ea"/>
              <a:cs typeface="+mn-cs"/>
            </a:rPr>
            <a:t>C</a:t>
          </a:r>
          <a:r>
            <a:rPr lang="en-US">
              <a:effectLst/>
            </a:rPr>
            <a:t> circuit (like in CLR applications), the physical transient waveform approximates a damped single-frequency oscillation that looks like a "1-cosine" wave.</a:t>
          </a:r>
        </a:p>
        <a:p>
          <a:endParaRPr lang="en-US" sz="1100" b="0" i="1">
            <a:solidFill>
              <a:schemeClr val="dk1"/>
            </a:solidFill>
            <a:effectLst/>
            <a:latin typeface="+mn-lt"/>
            <a:ea typeface="+mn-ea"/>
            <a:cs typeface="+mn-cs"/>
          </a:endParaRPr>
        </a:p>
        <a:p>
          <a:pPr lvl="1"/>
          <a:r>
            <a:rPr lang="en-US" sz="1100" b="0" i="1">
              <a:solidFill>
                <a:schemeClr val="dk1"/>
              </a:solidFill>
              <a:effectLst/>
              <a:latin typeface="+mn-lt"/>
              <a:ea typeface="+mn-ea"/>
              <a:cs typeface="+mn-cs"/>
            </a:rPr>
            <a:t>T</a:t>
          </a:r>
          <a:r>
            <a:rPr lang="en-US" sz="1100" b="0" i="0" baseline="-25000">
              <a:solidFill>
                <a:schemeClr val="dk1"/>
              </a:solidFill>
              <a:effectLst/>
              <a:latin typeface="+mn-lt"/>
              <a:ea typeface="+mn-ea"/>
              <a:cs typeface="+mn-cs"/>
            </a:rPr>
            <a:t>2</a:t>
          </a:r>
          <a:r>
            <a:rPr lang="en-US" sz="1100" b="0" i="0">
              <a:solidFill>
                <a:schemeClr val="dk1"/>
              </a:solidFill>
              <a:effectLst/>
              <a:latin typeface="+mn-lt"/>
              <a:ea typeface="+mn-ea"/>
              <a:cs typeface="+mn-cs"/>
            </a:rPr>
            <a:t>​ is the </a:t>
          </a:r>
          <a:r>
            <a:rPr lang="en-US" sz="1100" b="1" i="0">
              <a:solidFill>
                <a:schemeClr val="dk1"/>
              </a:solidFill>
              <a:effectLst/>
              <a:latin typeface="+mn-lt"/>
              <a:ea typeface="+mn-ea"/>
              <a:cs typeface="+mn-cs"/>
            </a:rPr>
            <a:t>actual physical time</a:t>
          </a:r>
          <a:r>
            <a:rPr lang="en-US" sz="1100" b="0" i="0">
              <a:solidFill>
                <a:schemeClr val="dk1"/>
              </a:solidFill>
              <a:effectLst/>
              <a:latin typeface="+mn-lt"/>
              <a:ea typeface="+mn-ea"/>
              <a:cs typeface="+mn-cs"/>
            </a:rPr>
            <a:t> (in microseconds) it takes for this 1-cosine wave to reach its physical peak. It is calculated directly from the natural frequency.</a:t>
          </a:r>
        </a:p>
        <a:p>
          <a:pPr lvl="1"/>
          <a:endParaRPr lang="en-US" sz="1100" b="0" i="1">
            <a:solidFill>
              <a:schemeClr val="dk1"/>
            </a:solidFill>
            <a:effectLst/>
            <a:latin typeface="+mn-lt"/>
            <a:ea typeface="+mn-ea"/>
            <a:cs typeface="+mn-cs"/>
          </a:endParaRPr>
        </a:p>
        <a:p>
          <a:pPr lvl="1"/>
          <a:r>
            <a:rPr lang="en-US" sz="1100" b="0" i="1">
              <a:solidFill>
                <a:schemeClr val="dk1"/>
              </a:solidFill>
              <a:effectLst/>
              <a:latin typeface="+mn-lt"/>
              <a:ea typeface="+mn-ea"/>
              <a:cs typeface="+mn-cs"/>
            </a:rPr>
            <a:t>t</a:t>
          </a:r>
          <a:r>
            <a:rPr lang="en-US" sz="1100" b="0" i="0" baseline="-25000">
              <a:solidFill>
                <a:schemeClr val="dk1"/>
              </a:solidFill>
              <a:effectLst/>
              <a:latin typeface="+mn-lt"/>
              <a:ea typeface="+mn-ea"/>
              <a:cs typeface="+mn-cs"/>
            </a:rPr>
            <a:t>3</a:t>
          </a:r>
          <a:r>
            <a:rPr lang="en-US" sz="1100" b="0" i="0">
              <a:solidFill>
                <a:schemeClr val="dk1"/>
              </a:solidFill>
              <a:effectLst/>
              <a:latin typeface="+mn-lt"/>
              <a:ea typeface="+mn-ea"/>
              <a:cs typeface="+mn-cs"/>
            </a:rPr>
            <a:t>​ is the </a:t>
          </a:r>
          <a:r>
            <a:rPr lang="en-US" sz="1100" b="1" i="0">
              <a:solidFill>
                <a:schemeClr val="dk1"/>
              </a:solidFill>
              <a:effectLst/>
              <a:latin typeface="+mn-lt"/>
              <a:ea typeface="+mn-ea"/>
              <a:cs typeface="+mn-cs"/>
            </a:rPr>
            <a:t>standardized straight-line reference time</a:t>
          </a:r>
          <a:r>
            <a:rPr lang="en-US" sz="1100" b="0" i="0">
              <a:solidFill>
                <a:schemeClr val="dk1"/>
              </a:solidFill>
              <a:effectLst/>
              <a:latin typeface="+mn-lt"/>
              <a:ea typeface="+mn-ea"/>
              <a:cs typeface="+mn-cs"/>
            </a:rPr>
            <a:t>. In the standardized two-parameter envelope, the sloped reference line and the horizontal reference line intersect at a point in time that is always </a:t>
          </a:r>
          <a:r>
            <a:rPr lang="en-US" sz="1100" b="0" i="1">
              <a:solidFill>
                <a:schemeClr val="dk1"/>
              </a:solidFill>
              <a:effectLst/>
              <a:latin typeface="+mn-lt"/>
              <a:ea typeface="+mn-ea"/>
              <a:cs typeface="+mn-cs"/>
            </a:rPr>
            <a:t>sooner</a:t>
          </a:r>
          <a:r>
            <a:rPr lang="en-US" sz="1100" b="0" i="0">
              <a:solidFill>
                <a:schemeClr val="dk1"/>
              </a:solidFill>
              <a:effectLst/>
              <a:latin typeface="+mn-lt"/>
              <a:ea typeface="+mn-ea"/>
              <a:cs typeface="+mn-cs"/>
            </a:rPr>
            <a:t> than the point at which the actual physical TRV reaches its physical peak.</a:t>
          </a:r>
        </a:p>
        <a:p>
          <a:endParaRPr lang="en-US">
            <a:effectLst/>
          </a:endParaRPr>
        </a:p>
        <a:p>
          <a:r>
            <a:rPr lang="en-US">
              <a:effectLst/>
            </a:rPr>
            <a:t>Because the standard envelope intersection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always occurs before the physical peak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a:t>
          </a:r>
          <a:r>
            <a:rPr lang="en-US">
              <a:effectLst/>
            </a:rPr>
            <a:t>), the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multiplier acts as the mathematical conversion factor required to translate the physical waveform into the standardized format.</a:t>
          </a:r>
        </a:p>
        <a:p>
          <a:br>
            <a:rPr lang="en-US" b="1">
              <a:effectLst/>
            </a:rPr>
          </a:br>
          <a:r>
            <a:rPr lang="en-US" b="1">
              <a:effectLst/>
            </a:rPr>
            <a:t>What the Multiplier is Used For</a:t>
          </a:r>
          <a:endParaRPr lang="en-US">
            <a:effectLst/>
          </a:endParaRPr>
        </a:p>
        <a:p>
          <a:r>
            <a:rPr lang="en-US">
              <a:effectLst/>
            </a:rPr>
            <a:t>In this</a:t>
          </a:r>
          <a:r>
            <a:rPr lang="en-US" baseline="0">
              <a:effectLst/>
            </a:rPr>
            <a:t> spread</a:t>
          </a:r>
          <a:r>
            <a:rPr lang="en-US">
              <a:effectLst/>
            </a:rPr>
            <a:t> tool, this multiplier is used to establish a direct "apples-to-apples" comparison between the system's actual TRV and the circuit breaker's rated capability.</a:t>
          </a:r>
          <a:br>
            <a:rPr lang="en-US">
              <a:effectLst/>
            </a:rPr>
          </a:br>
          <a:endParaRPr lang="en-US">
            <a:effectLst/>
          </a:endParaRPr>
        </a:p>
        <a:p>
          <a:r>
            <a:rPr lang="en-US">
              <a:effectLst/>
            </a:rPr>
            <a:t>Once the tool calculates the physical time-to-peak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2​</a:t>
          </a:r>
          <a:r>
            <a:rPr lang="en-US">
              <a:effectLst/>
            </a:rPr>
            <a:t>) based on the inductance and capacitance of the CLR circuit, it cannot directly compare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a:t>
          </a:r>
          <a:r>
            <a:rPr lang="en-US">
              <a:effectLst/>
            </a:rPr>
            <a:t> against the breaker's rated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limit. Instead, the tool divides the physical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a:t>
          </a:r>
          <a:r>
            <a:rPr lang="en-US">
              <a:effectLst/>
            </a:rPr>
            <a:t> by the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multiplier (found in IEEE C37.011 Table A.3 - to the right) to derive the system's equivalent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This allows the tool to accurately calculate the system's Rate-of-Rise-of-Recovery Voltage (RRRV = </a:t>
          </a:r>
          <a:r>
            <a:rPr lang="en-US" sz="1100" i="1">
              <a:solidFill>
                <a:schemeClr val="dk1"/>
              </a:solidFill>
              <a:effectLst/>
              <a:latin typeface="+mn-lt"/>
              <a:ea typeface="+mn-ea"/>
              <a:cs typeface="+mn-cs"/>
            </a:rPr>
            <a:t>u</a:t>
          </a:r>
          <a:r>
            <a:rPr lang="en-US" sz="1100" i="1" baseline="-25000">
              <a:solidFill>
                <a:schemeClr val="dk1"/>
              </a:solidFill>
              <a:effectLst/>
              <a:latin typeface="+mn-lt"/>
              <a:ea typeface="+mn-ea"/>
              <a:cs typeface="+mn-cs"/>
            </a:rPr>
            <a:t>c</a:t>
          </a:r>
          <a:r>
            <a:rPr lang="en-US" sz="1100">
              <a:solidFill>
                <a:schemeClr val="dk1"/>
              </a:solidFill>
              <a:effectLst/>
              <a:latin typeface="+mn-lt"/>
              <a:ea typeface="+mn-ea"/>
              <a:cs typeface="+mn-cs"/>
            </a:rPr>
            <a:t>​/</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and check it against the enhanced standard limits of the S1 or S2 breaker.</a:t>
          </a:r>
        </a:p>
        <a:p>
          <a:endParaRPr lang="en-US" b="1">
            <a:effectLst/>
          </a:endParaRPr>
        </a:p>
        <a:p>
          <a:r>
            <a:rPr lang="en-US" b="1">
              <a:effectLst/>
            </a:rPr>
            <a:t>Where the Amplitude Factor Comes From</a:t>
          </a:r>
          <a:endParaRPr lang="en-US">
            <a:effectLst/>
          </a:endParaRPr>
        </a:p>
        <a:p>
          <a:r>
            <a:rPr lang="en-US">
              <a:effectLst/>
            </a:rPr>
            <a:t>The value of the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a:t>
          </a:r>
          <a:r>
            <a:rPr lang="en-US">
              <a:effectLst/>
            </a:rPr>
            <a:t> conversion factor changes slightly depending on the shape and damping of the waveform, which is defined by the </a:t>
          </a:r>
          <a:r>
            <a:rPr lang="en-US" b="1">
              <a:effectLst/>
            </a:rPr>
            <a:t>Amplitude Factor (</a:t>
          </a:r>
          <a:r>
            <a:rPr lang="en-US" sz="1100" i="1">
              <a:solidFill>
                <a:schemeClr val="dk1"/>
              </a:solidFill>
              <a:effectLst/>
              <a:latin typeface="+mn-lt"/>
              <a:ea typeface="+mn-ea"/>
              <a:cs typeface="+mn-cs"/>
            </a:rPr>
            <a:t>k</a:t>
          </a:r>
          <a:r>
            <a:rPr lang="en-US" sz="1100" i="1" baseline="-25000">
              <a:solidFill>
                <a:schemeClr val="dk1"/>
              </a:solidFill>
              <a:effectLst/>
              <a:latin typeface="+mn-lt"/>
              <a:ea typeface="+mn-ea"/>
              <a:cs typeface="+mn-cs"/>
            </a:rPr>
            <a:t>af</a:t>
          </a:r>
          <a:r>
            <a:rPr lang="en-US" sz="1100">
              <a:solidFill>
                <a:schemeClr val="dk1"/>
              </a:solidFill>
              <a:effectLst/>
              <a:latin typeface="+mn-lt"/>
              <a:ea typeface="+mn-ea"/>
              <a:cs typeface="+mn-cs"/>
            </a:rPr>
            <a:t>​</a:t>
          </a:r>
          <a:r>
            <a:rPr lang="en-US" b="1">
              <a:effectLst/>
            </a:rPr>
            <a:t>)</a:t>
          </a:r>
          <a:r>
            <a:rPr lang="en-US">
              <a:effectLst/>
            </a:rPr>
            <a:t>. The amplitude factor represents the ratio of the highest peak of the TRV to the peak value of the normal-frequency recovery voltage, essentially dictating how high the transient voltage overshoots due to the lack of resistive damping in the system.</a:t>
          </a:r>
        </a:p>
        <a:p>
          <a:br>
            <a:rPr lang="en-US">
              <a:effectLst/>
            </a:rPr>
          </a:br>
          <a:endParaRPr lang="en-US" sz="1100"/>
        </a:p>
      </xdr:txBody>
    </xdr:sp>
    <xdr:clientData/>
  </xdr:twoCellAnchor>
  <xdr:twoCellAnchor>
    <xdr:from>
      <xdr:col>44</xdr:col>
      <xdr:colOff>9524</xdr:colOff>
      <xdr:row>6</xdr:row>
      <xdr:rowOff>114300</xdr:rowOff>
    </xdr:from>
    <xdr:to>
      <xdr:col>81</xdr:col>
      <xdr:colOff>180974</xdr:colOff>
      <xdr:row>19</xdr:row>
      <xdr:rowOff>19050</xdr:rowOff>
    </xdr:to>
    <xdr:sp macro="" textlink="">
      <xdr:nvSpPr>
        <xdr:cNvPr id="11" name="TextBox 10">
          <a:extLst>
            <a:ext uri="{FF2B5EF4-FFF2-40B4-BE49-F238E27FC236}">
              <a16:creationId xmlns:a16="http://schemas.microsoft.com/office/drawing/2014/main" id="{B8FF5B56-F10E-01ED-2641-CCA67145E36C}"/>
            </a:ext>
          </a:extLst>
        </xdr:cNvPr>
        <xdr:cNvSpPr txBox="1"/>
      </xdr:nvSpPr>
      <xdr:spPr>
        <a:xfrm>
          <a:off x="7972424" y="1485900"/>
          <a:ext cx="6867525" cy="2876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 amplitude factor serves as the primary lookup value in Table A.3 because it defines the exact geometry of the 1-cosine wave being evaluated:</a:t>
          </a:r>
          <a:endParaRPr lang="en-US">
            <a:effectLst/>
          </a:endParaRPr>
        </a:p>
        <a:p>
          <a:br>
            <a:rPr lang="en-US" sz="1100" b="1" i="0">
              <a:solidFill>
                <a:schemeClr val="dk1"/>
              </a:solidFill>
              <a:effectLst/>
              <a:latin typeface="+mn-lt"/>
              <a:ea typeface="+mn-ea"/>
              <a:cs typeface="+mn-cs"/>
            </a:rPr>
          </a:br>
          <a:r>
            <a:rPr lang="en-US" sz="1100" b="1" i="0">
              <a:solidFill>
                <a:schemeClr val="dk1"/>
              </a:solidFill>
              <a:effectLst/>
              <a:latin typeface="+mn-lt"/>
              <a:ea typeface="+mn-ea"/>
              <a:cs typeface="+mn-cs"/>
            </a:rPr>
            <a:t>Circuit Breaker Rating Baseline:</a:t>
          </a:r>
          <a:r>
            <a:rPr lang="en-US" sz="1100" b="0" i="0">
              <a:solidFill>
                <a:schemeClr val="dk1"/>
              </a:solidFill>
              <a:effectLst/>
              <a:latin typeface="+mn-lt"/>
              <a:ea typeface="+mn-ea"/>
              <a:cs typeface="+mn-cs"/>
            </a:rPr>
            <a:t> The IEEE standards assign baseline amplitude factors for breaker testing depending on the system class. For Class S1 (Cable systems), the standard test amplitude factor is </a:t>
          </a:r>
          <a:r>
            <a:rPr lang="en-US" sz="1100" b="1" i="0">
              <a:solidFill>
                <a:schemeClr val="dk1"/>
              </a:solidFill>
              <a:effectLst/>
              <a:latin typeface="+mn-lt"/>
              <a:ea typeface="+mn-ea"/>
              <a:cs typeface="+mn-cs"/>
            </a:rPr>
            <a:t>1.4</a:t>
          </a:r>
          <a:r>
            <a:rPr lang="en-US" sz="1100" b="0" i="0">
              <a:solidFill>
                <a:schemeClr val="dk1"/>
              </a:solidFill>
              <a:effectLst/>
              <a:latin typeface="+mn-lt"/>
              <a:ea typeface="+mn-ea"/>
              <a:cs typeface="+mn-cs"/>
            </a:rPr>
            <a:t> due to the higher damping from cables. For Class S2 (Line systems), it is </a:t>
          </a:r>
          <a:r>
            <a:rPr lang="en-US" sz="1100" b="1" i="0">
              <a:solidFill>
                <a:schemeClr val="dk1"/>
              </a:solidFill>
              <a:effectLst/>
              <a:latin typeface="+mn-lt"/>
              <a:ea typeface="+mn-ea"/>
              <a:cs typeface="+mn-cs"/>
            </a:rPr>
            <a:t>1.54</a:t>
          </a:r>
          <a:r>
            <a:rPr lang="en-US" sz="1100" b="0" i="0">
              <a:solidFill>
                <a:schemeClr val="dk1"/>
              </a:solidFill>
              <a:effectLst/>
              <a:latin typeface="+mn-lt"/>
              <a:ea typeface="+mn-ea"/>
              <a:cs typeface="+mn-cs"/>
            </a:rPr>
            <a:t>.</a:t>
          </a:r>
          <a:endParaRPr lang="en-US">
            <a:effectLst/>
          </a:endParaRPr>
        </a:p>
        <a:p>
          <a:br>
            <a:rPr lang="en-US" sz="1100" b="1" i="0">
              <a:solidFill>
                <a:schemeClr val="dk1"/>
              </a:solidFill>
              <a:effectLst/>
              <a:latin typeface="+mn-lt"/>
              <a:ea typeface="+mn-ea"/>
              <a:cs typeface="+mn-cs"/>
            </a:rPr>
          </a:br>
          <a:r>
            <a:rPr lang="en-US" sz="1100" b="1" i="0">
              <a:solidFill>
                <a:schemeClr val="dk1"/>
              </a:solidFill>
              <a:effectLst/>
              <a:latin typeface="+mn-lt"/>
              <a:ea typeface="+mn-ea"/>
              <a:cs typeface="+mn-cs"/>
            </a:rPr>
            <a:t>CLR System Application:</a:t>
          </a:r>
          <a:r>
            <a:rPr lang="en-US" sz="1100" b="0" i="0">
              <a:solidFill>
                <a:schemeClr val="dk1"/>
              </a:solidFill>
              <a:effectLst/>
              <a:latin typeface="+mn-lt"/>
              <a:ea typeface="+mn-ea"/>
              <a:cs typeface="+mn-cs"/>
            </a:rPr>
            <a:t> When evaluating the </a:t>
          </a:r>
          <a:r>
            <a:rPr lang="en-US" sz="1100" b="0" i="1">
              <a:solidFill>
                <a:schemeClr val="dk1"/>
              </a:solidFill>
              <a:effectLst/>
              <a:latin typeface="+mn-lt"/>
              <a:ea typeface="+mn-ea"/>
              <a:cs typeface="+mn-cs"/>
            </a:rPr>
            <a:t>system</a:t>
          </a:r>
          <a:r>
            <a:rPr lang="en-US" sz="1100" b="0" i="0">
              <a:solidFill>
                <a:schemeClr val="dk1"/>
              </a:solidFill>
              <a:effectLst/>
              <a:latin typeface="+mn-lt"/>
              <a:ea typeface="+mn-ea"/>
              <a:cs typeface="+mn-cs"/>
            </a:rPr>
            <a:t> TRV for a CLR fault, you do not use the breaker's rated 1.4 or 1.54 amplitude factor. Air-core current-limiting reactors inherently possess very little resistive damping. Therefore, the physical amplitude factor of a CLR circuit is much more severe, typically assumed to be 1.93.</a:t>
          </a:r>
          <a:endParaRPr lang="en-US" b="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In this tool, the expected system amplitude factor for the CLR (e.g., 1.93) is used to enter Table A.3, which yields a specific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 multiplier (e.g., 1.15). If</a:t>
          </a:r>
          <a:r>
            <a:rPr lang="en-US" sz="1100" baseline="0">
              <a:solidFill>
                <a:schemeClr val="dk1"/>
              </a:solidFill>
              <a:effectLst/>
              <a:latin typeface="+mn-lt"/>
              <a:ea typeface="+mn-ea"/>
              <a:cs typeface="+mn-cs"/>
            </a:rPr>
            <a:t> the amplitude factor is known from the reactor supplier, a value different than 1.93 can be used and the tool will perform the lookup to obtain the proper T</a:t>
          </a:r>
          <a:r>
            <a:rPr lang="en-US" sz="1100" baseline="-25000">
              <a:solidFill>
                <a:schemeClr val="dk1"/>
              </a:solidFill>
              <a:effectLst/>
              <a:latin typeface="+mn-lt"/>
              <a:ea typeface="+mn-ea"/>
              <a:cs typeface="+mn-cs"/>
            </a:rPr>
            <a:t>2</a:t>
          </a:r>
          <a:r>
            <a:rPr lang="en-US" sz="1100" baseline="0">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baseline="0">
              <a:solidFill>
                <a:schemeClr val="dk1"/>
              </a:solidFill>
              <a:effectLst/>
              <a:latin typeface="+mn-lt"/>
              <a:ea typeface="+mn-ea"/>
              <a:cs typeface="+mn-cs"/>
            </a:rPr>
            <a:t> multiplier. </a:t>
          </a:r>
          <a:r>
            <a:rPr lang="en-US" sz="1100">
              <a:solidFill>
                <a:schemeClr val="dk1"/>
              </a:solidFill>
              <a:effectLst/>
              <a:latin typeface="+mn-lt"/>
              <a:ea typeface="+mn-ea"/>
              <a:cs typeface="+mn-cs"/>
            </a:rPr>
            <a:t>This guarantees that the calculated equivalent standard time (</a:t>
          </a:r>
          <a:r>
            <a:rPr lang="en-US" sz="1100" i="1">
              <a:solidFill>
                <a:schemeClr val="dk1"/>
              </a:solidFill>
              <a:effectLst/>
              <a:latin typeface="+mn-lt"/>
              <a:ea typeface="+mn-ea"/>
              <a:cs typeface="+mn-cs"/>
            </a:rPr>
            <a:t>t</a:t>
          </a:r>
          <a:r>
            <a:rPr lang="en-US" sz="1100" baseline="-25000">
              <a:solidFill>
                <a:schemeClr val="dk1"/>
              </a:solidFill>
              <a:effectLst/>
              <a:latin typeface="+mn-lt"/>
              <a:ea typeface="+mn-ea"/>
              <a:cs typeface="+mn-cs"/>
            </a:rPr>
            <a:t>3</a:t>
          </a:r>
          <a:r>
            <a:rPr lang="en-US" sz="1100">
              <a:solidFill>
                <a:schemeClr val="dk1"/>
              </a:solidFill>
              <a:effectLst/>
              <a:latin typeface="+mn-lt"/>
              <a:ea typeface="+mn-ea"/>
              <a:cs typeface="+mn-cs"/>
            </a:rPr>
            <a:t>​) perfectly accounts for the severe, low-damped L-C overshoot characteristic of a current-limiting reactor</a:t>
          </a:r>
          <a:r>
            <a:rPr lang="en-US" sz="1100" baseline="0">
              <a:solidFill>
                <a:schemeClr val="dk1"/>
              </a:solidFill>
              <a:effectLst/>
              <a:latin typeface="+mn-lt"/>
              <a:ea typeface="+mn-ea"/>
              <a:cs typeface="+mn-cs"/>
            </a:rPr>
            <a:t> by default and also allows for flexibility where the amplitude factor is known.</a:t>
          </a:r>
          <a:endParaRPr lang="en-US">
            <a:effectLst/>
          </a:endParaRPr>
        </a:p>
        <a:p>
          <a:endParaRPr lang="en-US" sz="1100"/>
        </a:p>
      </xdr:txBody>
    </xdr:sp>
    <xdr:clientData/>
  </xdr:twoCellAnchor>
  <xdr:twoCellAnchor editAs="oneCell">
    <xdr:from>
      <xdr:col>50</xdr:col>
      <xdr:colOff>47625</xdr:colOff>
      <xdr:row>20</xdr:row>
      <xdr:rowOff>11433</xdr:rowOff>
    </xdr:from>
    <xdr:to>
      <xdr:col>76</xdr:col>
      <xdr:colOff>153329</xdr:colOff>
      <xdr:row>29</xdr:row>
      <xdr:rowOff>190932</xdr:rowOff>
    </xdr:to>
    <xdr:pic>
      <xdr:nvPicPr>
        <xdr:cNvPr id="12" name="Picture 11">
          <a:extLst>
            <a:ext uri="{FF2B5EF4-FFF2-40B4-BE49-F238E27FC236}">
              <a16:creationId xmlns:a16="http://schemas.microsoft.com/office/drawing/2014/main" id="{47671839-F02B-0E54-849D-C632E18F233D}"/>
            </a:ext>
          </a:extLst>
        </xdr:cNvPr>
        <xdr:cNvPicPr>
          <a:picLocks noChangeAspect="1"/>
        </xdr:cNvPicPr>
      </xdr:nvPicPr>
      <xdr:blipFill>
        <a:blip xmlns:r="http://schemas.openxmlformats.org/officeDocument/2006/relationships" r:embed="rId3"/>
        <a:stretch>
          <a:fillRect/>
        </a:stretch>
      </xdr:blipFill>
      <xdr:spPr>
        <a:xfrm>
          <a:off x="9096375" y="4583433"/>
          <a:ext cx="4811054" cy="22368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17</xdr:col>
      <xdr:colOff>211026</xdr:colOff>
      <xdr:row>35</xdr:row>
      <xdr:rowOff>162866</xdr:rowOff>
    </xdr:to>
    <xdr:pic>
      <xdr:nvPicPr>
        <xdr:cNvPr id="2" name="Picture 1">
          <a:extLst>
            <a:ext uri="{FF2B5EF4-FFF2-40B4-BE49-F238E27FC236}">
              <a16:creationId xmlns:a16="http://schemas.microsoft.com/office/drawing/2014/main" id="{105C4E02-D2DA-BB00-3C66-50E7A60F164F}"/>
            </a:ext>
          </a:extLst>
        </xdr:cNvPr>
        <xdr:cNvPicPr>
          <a:picLocks noChangeAspect="1"/>
        </xdr:cNvPicPr>
      </xdr:nvPicPr>
      <xdr:blipFill>
        <a:blip xmlns:r="http://schemas.openxmlformats.org/officeDocument/2006/relationships" r:embed="rId1"/>
        <a:stretch>
          <a:fillRect/>
        </a:stretch>
      </xdr:blipFill>
      <xdr:spPr>
        <a:xfrm>
          <a:off x="0" y="85725"/>
          <a:ext cx="10574226" cy="6744641"/>
        </a:xfrm>
        <a:prstGeom prst="rect">
          <a:avLst/>
        </a:prstGeom>
      </xdr:spPr>
    </xdr:pic>
    <xdr:clientData/>
  </xdr:twoCellAnchor>
  <xdr:twoCellAnchor editAs="oneCell">
    <xdr:from>
      <xdr:col>17</xdr:col>
      <xdr:colOff>161925</xdr:colOff>
      <xdr:row>0</xdr:row>
      <xdr:rowOff>28575</xdr:rowOff>
    </xdr:from>
    <xdr:to>
      <xdr:col>27</xdr:col>
      <xdr:colOff>143723</xdr:colOff>
      <xdr:row>34</xdr:row>
      <xdr:rowOff>152400</xdr:rowOff>
    </xdr:to>
    <xdr:pic>
      <xdr:nvPicPr>
        <xdr:cNvPr id="3" name="Picture 2">
          <a:extLst>
            <a:ext uri="{FF2B5EF4-FFF2-40B4-BE49-F238E27FC236}">
              <a16:creationId xmlns:a16="http://schemas.microsoft.com/office/drawing/2014/main" id="{318852F2-BB63-DC81-FE3C-D2BEE1A3FAB3}"/>
            </a:ext>
          </a:extLst>
        </xdr:cNvPr>
        <xdr:cNvPicPr>
          <a:picLocks noChangeAspect="1"/>
        </xdr:cNvPicPr>
      </xdr:nvPicPr>
      <xdr:blipFill rotWithShape="1">
        <a:blip xmlns:r="http://schemas.openxmlformats.org/officeDocument/2006/relationships" r:embed="rId2"/>
        <a:srcRect b="10708"/>
        <a:stretch>
          <a:fillRect/>
        </a:stretch>
      </xdr:blipFill>
      <xdr:spPr>
        <a:xfrm>
          <a:off x="10525125" y="28575"/>
          <a:ext cx="6077798" cy="6600825"/>
        </a:xfrm>
        <a:prstGeom prst="rect">
          <a:avLst/>
        </a:prstGeom>
      </xdr:spPr>
    </xdr:pic>
    <xdr:clientData/>
  </xdr:twoCellAnchor>
  <xdr:twoCellAnchor>
    <xdr:from>
      <xdr:col>13</xdr:col>
      <xdr:colOff>19050</xdr:colOff>
      <xdr:row>0</xdr:row>
      <xdr:rowOff>0</xdr:rowOff>
    </xdr:from>
    <xdr:to>
      <xdr:col>17</xdr:col>
      <xdr:colOff>466724</xdr:colOff>
      <xdr:row>6</xdr:row>
      <xdr:rowOff>180975</xdr:rowOff>
    </xdr:to>
    <xdr:sp macro="" textlink="">
      <xdr:nvSpPr>
        <xdr:cNvPr id="5" name="TextBox 4">
          <a:extLst>
            <a:ext uri="{FF2B5EF4-FFF2-40B4-BE49-F238E27FC236}">
              <a16:creationId xmlns:a16="http://schemas.microsoft.com/office/drawing/2014/main" id="{CDFDF5C2-C95A-44DB-97E9-199DFF26FBE8}"/>
            </a:ext>
          </a:extLst>
        </xdr:cNvPr>
        <xdr:cNvSpPr txBox="1"/>
      </xdr:nvSpPr>
      <xdr:spPr>
        <a:xfrm>
          <a:off x="7943850" y="0"/>
          <a:ext cx="2886074" cy="1323975"/>
        </a:xfrm>
        <a:prstGeom prst="rect">
          <a:avLst/>
        </a:prstGeom>
        <a:solidFill>
          <a:schemeClr val="lt1">
            <a:alpha val="72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Use S1 for Indoor/Cable-connected capacitor</a:t>
          </a:r>
          <a:r>
            <a:rPr lang="en-US" sz="1100" baseline="0">
              <a:solidFill>
                <a:srgbClr val="FF0000"/>
              </a:solidFill>
            </a:rPr>
            <a:t> banks (where greater than 100 meters of cable is used). </a:t>
          </a:r>
          <a:br>
            <a:rPr lang="en-US" sz="1100" baseline="0">
              <a:solidFill>
                <a:srgbClr val="FF0000"/>
              </a:solidFill>
            </a:rPr>
          </a:br>
          <a:br>
            <a:rPr lang="en-US" sz="1100" baseline="0">
              <a:solidFill>
                <a:srgbClr val="FF0000"/>
              </a:solidFill>
            </a:rPr>
          </a:br>
          <a:r>
            <a:rPr lang="en-US" sz="1100" baseline="0">
              <a:solidFill>
                <a:srgbClr val="FF0000"/>
              </a:solidFill>
            </a:rPr>
            <a:t>Use S2 Breakers for outdoor/overhead bus connected capacitor banks where less than 100 meters of cable is used).</a:t>
          </a:r>
        </a:p>
        <a:p>
          <a:endParaRPr lang="en-US" sz="1100">
            <a:solidFill>
              <a:srgbClr val="FF0000"/>
            </a:solidFill>
          </a:endParaRPr>
        </a:p>
      </xdr:txBody>
    </xdr:sp>
    <xdr:clientData/>
  </xdr:twoCellAnchor>
  <xdr:twoCellAnchor editAs="oneCell">
    <xdr:from>
      <xdr:col>0</xdr:col>
      <xdr:colOff>0</xdr:colOff>
      <xdr:row>37</xdr:row>
      <xdr:rowOff>0</xdr:rowOff>
    </xdr:from>
    <xdr:to>
      <xdr:col>10</xdr:col>
      <xdr:colOff>191377</xdr:colOff>
      <xdr:row>70</xdr:row>
      <xdr:rowOff>134246</xdr:rowOff>
    </xdr:to>
    <xdr:pic>
      <xdr:nvPicPr>
        <xdr:cNvPr id="6" name="Picture 5">
          <a:extLst>
            <a:ext uri="{FF2B5EF4-FFF2-40B4-BE49-F238E27FC236}">
              <a16:creationId xmlns:a16="http://schemas.microsoft.com/office/drawing/2014/main" id="{7974872F-EF55-AAB9-F119-4A13F3848623}"/>
            </a:ext>
          </a:extLst>
        </xdr:cNvPr>
        <xdr:cNvPicPr>
          <a:picLocks noChangeAspect="1"/>
        </xdr:cNvPicPr>
      </xdr:nvPicPr>
      <xdr:blipFill>
        <a:blip xmlns:r="http://schemas.openxmlformats.org/officeDocument/2006/relationships" r:embed="rId3"/>
        <a:stretch>
          <a:fillRect/>
        </a:stretch>
      </xdr:blipFill>
      <xdr:spPr>
        <a:xfrm>
          <a:off x="0" y="7048500"/>
          <a:ext cx="6287377" cy="6420746"/>
        </a:xfrm>
        <a:prstGeom prst="rect">
          <a:avLst/>
        </a:prstGeom>
      </xdr:spPr>
    </xdr:pic>
    <xdr:clientData/>
  </xdr:twoCellAnchor>
  <xdr:twoCellAnchor editAs="oneCell">
    <xdr:from>
      <xdr:col>10</xdr:col>
      <xdr:colOff>238125</xdr:colOff>
      <xdr:row>36</xdr:row>
      <xdr:rowOff>180975</xdr:rowOff>
    </xdr:from>
    <xdr:to>
      <xdr:col>24</xdr:col>
      <xdr:colOff>258369</xdr:colOff>
      <xdr:row>58</xdr:row>
      <xdr:rowOff>133928</xdr:rowOff>
    </xdr:to>
    <xdr:pic>
      <xdr:nvPicPr>
        <xdr:cNvPr id="7" name="Picture 6">
          <a:extLst>
            <a:ext uri="{FF2B5EF4-FFF2-40B4-BE49-F238E27FC236}">
              <a16:creationId xmlns:a16="http://schemas.microsoft.com/office/drawing/2014/main" id="{C55E9583-997F-C911-DD62-A92B441B52CC}"/>
            </a:ext>
          </a:extLst>
        </xdr:cNvPr>
        <xdr:cNvPicPr>
          <a:picLocks noChangeAspect="1"/>
        </xdr:cNvPicPr>
      </xdr:nvPicPr>
      <xdr:blipFill>
        <a:blip xmlns:r="http://schemas.openxmlformats.org/officeDocument/2006/relationships" r:embed="rId4"/>
        <a:stretch>
          <a:fillRect/>
        </a:stretch>
      </xdr:blipFill>
      <xdr:spPr>
        <a:xfrm>
          <a:off x="6334125" y="7038975"/>
          <a:ext cx="8554644" cy="4143953"/>
        </a:xfrm>
        <a:prstGeom prst="rect">
          <a:avLst/>
        </a:prstGeom>
      </xdr:spPr>
    </xdr:pic>
    <xdr:clientData/>
  </xdr:twoCellAnchor>
  <xdr:twoCellAnchor editAs="oneCell">
    <xdr:from>
      <xdr:col>10</xdr:col>
      <xdr:colOff>238125</xdr:colOff>
      <xdr:row>58</xdr:row>
      <xdr:rowOff>161925</xdr:rowOff>
    </xdr:from>
    <xdr:to>
      <xdr:col>24</xdr:col>
      <xdr:colOff>315527</xdr:colOff>
      <xdr:row>88</xdr:row>
      <xdr:rowOff>76986</xdr:rowOff>
    </xdr:to>
    <xdr:pic>
      <xdr:nvPicPr>
        <xdr:cNvPr id="8" name="Picture 7">
          <a:extLst>
            <a:ext uri="{FF2B5EF4-FFF2-40B4-BE49-F238E27FC236}">
              <a16:creationId xmlns:a16="http://schemas.microsoft.com/office/drawing/2014/main" id="{CAD5DA26-90DD-CA58-BB41-2C49D8CAC9FC}"/>
            </a:ext>
          </a:extLst>
        </xdr:cNvPr>
        <xdr:cNvPicPr>
          <a:picLocks noChangeAspect="1"/>
        </xdr:cNvPicPr>
      </xdr:nvPicPr>
      <xdr:blipFill>
        <a:blip xmlns:r="http://schemas.openxmlformats.org/officeDocument/2006/relationships" r:embed="rId5"/>
        <a:stretch>
          <a:fillRect/>
        </a:stretch>
      </xdr:blipFill>
      <xdr:spPr>
        <a:xfrm>
          <a:off x="6334125" y="11210925"/>
          <a:ext cx="8611802" cy="5630061"/>
        </a:xfrm>
        <a:prstGeom prst="rect">
          <a:avLst/>
        </a:prstGeom>
      </xdr:spPr>
    </xdr:pic>
    <xdr:clientData/>
  </xdr:twoCellAnchor>
  <xdr:twoCellAnchor editAs="oneCell">
    <xdr:from>
      <xdr:col>0</xdr:col>
      <xdr:colOff>209550</xdr:colOff>
      <xdr:row>70</xdr:row>
      <xdr:rowOff>161925</xdr:rowOff>
    </xdr:from>
    <xdr:to>
      <xdr:col>10</xdr:col>
      <xdr:colOff>134190</xdr:colOff>
      <xdr:row>93</xdr:row>
      <xdr:rowOff>143484</xdr:rowOff>
    </xdr:to>
    <xdr:pic>
      <xdr:nvPicPr>
        <xdr:cNvPr id="9" name="Picture 8">
          <a:extLst>
            <a:ext uri="{FF2B5EF4-FFF2-40B4-BE49-F238E27FC236}">
              <a16:creationId xmlns:a16="http://schemas.microsoft.com/office/drawing/2014/main" id="{31AC1F24-C4D7-E6F9-F85D-466251819846}"/>
            </a:ext>
          </a:extLst>
        </xdr:cNvPr>
        <xdr:cNvPicPr>
          <a:picLocks noChangeAspect="1"/>
        </xdr:cNvPicPr>
      </xdr:nvPicPr>
      <xdr:blipFill>
        <a:blip xmlns:r="http://schemas.openxmlformats.org/officeDocument/2006/relationships" r:embed="rId6"/>
        <a:stretch>
          <a:fillRect/>
        </a:stretch>
      </xdr:blipFill>
      <xdr:spPr>
        <a:xfrm>
          <a:off x="209550" y="13496925"/>
          <a:ext cx="6020640" cy="4363059"/>
        </a:xfrm>
        <a:prstGeom prst="rect">
          <a:avLst/>
        </a:prstGeom>
      </xdr:spPr>
    </xdr:pic>
    <xdr:clientData/>
  </xdr:twoCellAnchor>
  <xdr:twoCellAnchor>
    <xdr:from>
      <xdr:col>0</xdr:col>
      <xdr:colOff>257175</xdr:colOff>
      <xdr:row>1</xdr:row>
      <xdr:rowOff>123825</xdr:rowOff>
    </xdr:from>
    <xdr:to>
      <xdr:col>4</xdr:col>
      <xdr:colOff>257175</xdr:colOff>
      <xdr:row>4</xdr:row>
      <xdr:rowOff>66675</xdr:rowOff>
    </xdr:to>
    <xdr:sp macro="" textlink="">
      <xdr:nvSpPr>
        <xdr:cNvPr id="10" name="TextBox 9">
          <a:extLst>
            <a:ext uri="{FF2B5EF4-FFF2-40B4-BE49-F238E27FC236}">
              <a16:creationId xmlns:a16="http://schemas.microsoft.com/office/drawing/2014/main" id="{26A7A5C0-1D6C-65D3-11C9-A8D33A2F5176}"/>
            </a:ext>
          </a:extLst>
        </xdr:cNvPr>
        <xdr:cNvSpPr txBox="1"/>
      </xdr:nvSpPr>
      <xdr:spPr>
        <a:xfrm>
          <a:off x="257175" y="314325"/>
          <a:ext cx="243840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Formely</a:t>
          </a:r>
          <a:r>
            <a:rPr lang="en-US" sz="1100" baseline="0">
              <a:solidFill>
                <a:srgbClr val="FF0000"/>
              </a:solidFill>
            </a:rPr>
            <a:t> referred to as indoor breakers</a:t>
          </a:r>
          <a:endParaRPr lang="en-US"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16</xdr:col>
      <xdr:colOff>453860</xdr:colOff>
      <xdr:row>35</xdr:row>
      <xdr:rowOff>9525</xdr:rowOff>
    </xdr:to>
    <xdr:pic>
      <xdr:nvPicPr>
        <xdr:cNvPr id="2" name="Picture 1">
          <a:extLst>
            <a:ext uri="{FF2B5EF4-FFF2-40B4-BE49-F238E27FC236}">
              <a16:creationId xmlns:a16="http://schemas.microsoft.com/office/drawing/2014/main" id="{A0C649E4-677E-FA56-A71F-CB27518293DE}"/>
            </a:ext>
          </a:extLst>
        </xdr:cNvPr>
        <xdr:cNvPicPr>
          <a:picLocks noChangeAspect="1"/>
        </xdr:cNvPicPr>
      </xdr:nvPicPr>
      <xdr:blipFill>
        <a:blip xmlns:r="http://schemas.openxmlformats.org/officeDocument/2006/relationships" r:embed="rId1"/>
        <a:stretch>
          <a:fillRect/>
        </a:stretch>
      </xdr:blipFill>
      <xdr:spPr>
        <a:xfrm>
          <a:off x="0" y="9525"/>
          <a:ext cx="10207460" cy="6667500"/>
        </a:xfrm>
        <a:prstGeom prst="rect">
          <a:avLst/>
        </a:prstGeom>
      </xdr:spPr>
    </xdr:pic>
    <xdr:clientData/>
  </xdr:twoCellAnchor>
  <xdr:twoCellAnchor editAs="oneCell">
    <xdr:from>
      <xdr:col>16</xdr:col>
      <xdr:colOff>238125</xdr:colOff>
      <xdr:row>0</xdr:row>
      <xdr:rowOff>66675</xdr:rowOff>
    </xdr:from>
    <xdr:to>
      <xdr:col>26</xdr:col>
      <xdr:colOff>48449</xdr:colOff>
      <xdr:row>37</xdr:row>
      <xdr:rowOff>115290</xdr:rowOff>
    </xdr:to>
    <xdr:pic>
      <xdr:nvPicPr>
        <xdr:cNvPr id="3" name="Picture 2">
          <a:extLst>
            <a:ext uri="{FF2B5EF4-FFF2-40B4-BE49-F238E27FC236}">
              <a16:creationId xmlns:a16="http://schemas.microsoft.com/office/drawing/2014/main" id="{AF86687B-EF50-57C7-1451-85E8350F08FC}"/>
            </a:ext>
          </a:extLst>
        </xdr:cNvPr>
        <xdr:cNvPicPr>
          <a:picLocks noChangeAspect="1"/>
        </xdr:cNvPicPr>
      </xdr:nvPicPr>
      <xdr:blipFill>
        <a:blip xmlns:r="http://schemas.openxmlformats.org/officeDocument/2006/relationships" r:embed="rId2"/>
        <a:stretch>
          <a:fillRect/>
        </a:stretch>
      </xdr:blipFill>
      <xdr:spPr>
        <a:xfrm>
          <a:off x="9991725" y="66675"/>
          <a:ext cx="5906324" cy="7097115"/>
        </a:xfrm>
        <a:prstGeom prst="rect">
          <a:avLst/>
        </a:prstGeom>
      </xdr:spPr>
    </xdr:pic>
    <xdr:clientData/>
  </xdr:twoCellAnchor>
  <xdr:twoCellAnchor>
    <xdr:from>
      <xdr:col>11</xdr:col>
      <xdr:colOff>561976</xdr:colOff>
      <xdr:row>0</xdr:row>
      <xdr:rowOff>85725</xdr:rowOff>
    </xdr:from>
    <xdr:to>
      <xdr:col>16</xdr:col>
      <xdr:colOff>400050</xdr:colOff>
      <xdr:row>7</xdr:row>
      <xdr:rowOff>161925</xdr:rowOff>
    </xdr:to>
    <xdr:sp macro="" textlink="">
      <xdr:nvSpPr>
        <xdr:cNvPr id="5" name="TextBox 4">
          <a:extLst>
            <a:ext uri="{FF2B5EF4-FFF2-40B4-BE49-F238E27FC236}">
              <a16:creationId xmlns:a16="http://schemas.microsoft.com/office/drawing/2014/main" id="{56A6A67E-9D76-4244-B482-03B71DB1F034}"/>
            </a:ext>
          </a:extLst>
        </xdr:cNvPr>
        <xdr:cNvSpPr txBox="1"/>
      </xdr:nvSpPr>
      <xdr:spPr>
        <a:xfrm>
          <a:off x="7267576" y="85725"/>
          <a:ext cx="2886074" cy="1409700"/>
        </a:xfrm>
        <a:prstGeom prst="rect">
          <a:avLst/>
        </a:prstGeom>
        <a:solidFill>
          <a:schemeClr val="lt1">
            <a:alpha val="72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Use S1 for Indoor/Cable-connected capacitor</a:t>
          </a:r>
          <a:r>
            <a:rPr lang="en-US" sz="1100" baseline="0">
              <a:solidFill>
                <a:srgbClr val="FF0000"/>
              </a:solidFill>
            </a:rPr>
            <a:t> banks (where greater than 100 meters of cable is used). </a:t>
          </a:r>
          <a:br>
            <a:rPr lang="en-US" sz="1100" baseline="0">
              <a:solidFill>
                <a:srgbClr val="FF0000"/>
              </a:solidFill>
            </a:rPr>
          </a:br>
          <a:br>
            <a:rPr lang="en-US" sz="1100" baseline="0">
              <a:solidFill>
                <a:srgbClr val="FF0000"/>
              </a:solidFill>
            </a:rPr>
          </a:br>
          <a:r>
            <a:rPr lang="en-US" sz="1100" baseline="0">
              <a:solidFill>
                <a:srgbClr val="FF0000"/>
              </a:solidFill>
            </a:rPr>
            <a:t>Use S2 Breakers for outdoor/overhead bus connected capacitor banks where less than 100 meters of cable is used).</a:t>
          </a:r>
        </a:p>
        <a:p>
          <a:endParaRPr lang="en-US" sz="1100">
            <a:solidFill>
              <a:srgbClr val="FF0000"/>
            </a:solidFill>
          </a:endParaRPr>
        </a:p>
      </xdr:txBody>
    </xdr:sp>
    <xdr:clientData/>
  </xdr:twoCellAnchor>
  <xdr:twoCellAnchor>
    <xdr:from>
      <xdr:col>0</xdr:col>
      <xdr:colOff>104775</xdr:colOff>
      <xdr:row>1</xdr:row>
      <xdr:rowOff>19050</xdr:rowOff>
    </xdr:from>
    <xdr:to>
      <xdr:col>4</xdr:col>
      <xdr:colOff>104775</xdr:colOff>
      <xdr:row>3</xdr:row>
      <xdr:rowOff>152400</xdr:rowOff>
    </xdr:to>
    <xdr:sp macro="" textlink="">
      <xdr:nvSpPr>
        <xdr:cNvPr id="6" name="TextBox 5">
          <a:extLst>
            <a:ext uri="{FF2B5EF4-FFF2-40B4-BE49-F238E27FC236}">
              <a16:creationId xmlns:a16="http://schemas.microsoft.com/office/drawing/2014/main" id="{B72B3ED7-A64F-4ED0-BCFB-843283E05A73}"/>
            </a:ext>
          </a:extLst>
        </xdr:cNvPr>
        <xdr:cNvSpPr txBox="1"/>
      </xdr:nvSpPr>
      <xdr:spPr>
        <a:xfrm>
          <a:off x="104775" y="209550"/>
          <a:ext cx="243840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Formely</a:t>
          </a:r>
          <a:r>
            <a:rPr lang="en-US" sz="1100" baseline="0">
              <a:solidFill>
                <a:srgbClr val="FF0000"/>
              </a:solidFill>
            </a:rPr>
            <a:t> referred to as outdoor breakers</a:t>
          </a:r>
          <a:endParaRPr lang="en-US" sz="1100">
            <a:solidFill>
              <a:srgbClr val="FF0000"/>
            </a:solidFill>
          </a:endParaRPr>
        </a:p>
      </xdr:txBody>
    </xdr:sp>
    <xdr:clientData/>
  </xdr:twoCellAnchor>
  <xdr:twoCellAnchor editAs="oneCell">
    <xdr:from>
      <xdr:col>0</xdr:col>
      <xdr:colOff>0</xdr:colOff>
      <xdr:row>36</xdr:row>
      <xdr:rowOff>0</xdr:rowOff>
    </xdr:from>
    <xdr:to>
      <xdr:col>10</xdr:col>
      <xdr:colOff>86588</xdr:colOff>
      <xdr:row>64</xdr:row>
      <xdr:rowOff>19797</xdr:rowOff>
    </xdr:to>
    <xdr:pic>
      <xdr:nvPicPr>
        <xdr:cNvPr id="7" name="Picture 6">
          <a:extLst>
            <a:ext uri="{FF2B5EF4-FFF2-40B4-BE49-F238E27FC236}">
              <a16:creationId xmlns:a16="http://schemas.microsoft.com/office/drawing/2014/main" id="{D04FB485-4F8B-D10B-CD53-F84A4EAA4D44}"/>
            </a:ext>
          </a:extLst>
        </xdr:cNvPr>
        <xdr:cNvPicPr>
          <a:picLocks noChangeAspect="1"/>
        </xdr:cNvPicPr>
      </xdr:nvPicPr>
      <xdr:blipFill>
        <a:blip xmlns:r="http://schemas.openxmlformats.org/officeDocument/2006/relationships" r:embed="rId3"/>
        <a:stretch>
          <a:fillRect/>
        </a:stretch>
      </xdr:blipFill>
      <xdr:spPr>
        <a:xfrm>
          <a:off x="0" y="6858000"/>
          <a:ext cx="6182588" cy="5353797"/>
        </a:xfrm>
        <a:prstGeom prst="rect">
          <a:avLst/>
        </a:prstGeom>
      </xdr:spPr>
    </xdr:pic>
    <xdr:clientData/>
  </xdr:twoCellAnchor>
  <xdr:twoCellAnchor editAs="oneCell">
    <xdr:from>
      <xdr:col>10</xdr:col>
      <xdr:colOff>9525</xdr:colOff>
      <xdr:row>39</xdr:row>
      <xdr:rowOff>152400</xdr:rowOff>
    </xdr:from>
    <xdr:to>
      <xdr:col>19</xdr:col>
      <xdr:colOff>210344</xdr:colOff>
      <xdr:row>56</xdr:row>
      <xdr:rowOff>152852</xdr:rowOff>
    </xdr:to>
    <xdr:pic>
      <xdr:nvPicPr>
        <xdr:cNvPr id="8" name="Picture 7">
          <a:extLst>
            <a:ext uri="{FF2B5EF4-FFF2-40B4-BE49-F238E27FC236}">
              <a16:creationId xmlns:a16="http://schemas.microsoft.com/office/drawing/2014/main" id="{488BB9A6-F247-CCE1-24D9-12DB3912982D}"/>
            </a:ext>
          </a:extLst>
        </xdr:cNvPr>
        <xdr:cNvPicPr>
          <a:picLocks noChangeAspect="1"/>
        </xdr:cNvPicPr>
      </xdr:nvPicPr>
      <xdr:blipFill>
        <a:blip xmlns:r="http://schemas.openxmlformats.org/officeDocument/2006/relationships" r:embed="rId4"/>
        <a:stretch>
          <a:fillRect/>
        </a:stretch>
      </xdr:blipFill>
      <xdr:spPr>
        <a:xfrm>
          <a:off x="6105525" y="7581900"/>
          <a:ext cx="5687219" cy="3238952"/>
        </a:xfrm>
        <a:prstGeom prst="rect">
          <a:avLst/>
        </a:prstGeom>
      </xdr:spPr>
    </xdr:pic>
    <xdr:clientData/>
  </xdr:twoCellAnchor>
  <xdr:twoCellAnchor editAs="oneCell">
    <xdr:from>
      <xdr:col>0</xdr:col>
      <xdr:colOff>0</xdr:colOff>
      <xdr:row>65</xdr:row>
      <xdr:rowOff>0</xdr:rowOff>
    </xdr:from>
    <xdr:to>
      <xdr:col>14</xdr:col>
      <xdr:colOff>286981</xdr:colOff>
      <xdr:row>88</xdr:row>
      <xdr:rowOff>86349</xdr:rowOff>
    </xdr:to>
    <xdr:pic>
      <xdr:nvPicPr>
        <xdr:cNvPr id="9" name="Picture 8">
          <a:extLst>
            <a:ext uri="{FF2B5EF4-FFF2-40B4-BE49-F238E27FC236}">
              <a16:creationId xmlns:a16="http://schemas.microsoft.com/office/drawing/2014/main" id="{A458F2D3-6113-29F2-113B-814EBB8E025D}"/>
            </a:ext>
          </a:extLst>
        </xdr:cNvPr>
        <xdr:cNvPicPr>
          <a:picLocks noChangeAspect="1"/>
        </xdr:cNvPicPr>
      </xdr:nvPicPr>
      <xdr:blipFill>
        <a:blip xmlns:r="http://schemas.openxmlformats.org/officeDocument/2006/relationships" r:embed="rId5"/>
        <a:stretch>
          <a:fillRect/>
        </a:stretch>
      </xdr:blipFill>
      <xdr:spPr>
        <a:xfrm>
          <a:off x="0" y="12382500"/>
          <a:ext cx="8821381" cy="4467849"/>
        </a:xfrm>
        <a:prstGeom prst="rect">
          <a:avLst/>
        </a:prstGeom>
      </xdr:spPr>
    </xdr:pic>
    <xdr:clientData/>
  </xdr:twoCellAnchor>
  <xdr:twoCellAnchor editAs="oneCell">
    <xdr:from>
      <xdr:col>0</xdr:col>
      <xdr:colOff>9525</xdr:colOff>
      <xdr:row>89</xdr:row>
      <xdr:rowOff>9525</xdr:rowOff>
    </xdr:from>
    <xdr:to>
      <xdr:col>14</xdr:col>
      <xdr:colOff>239348</xdr:colOff>
      <xdr:row>115</xdr:row>
      <xdr:rowOff>690</xdr:rowOff>
    </xdr:to>
    <xdr:pic>
      <xdr:nvPicPr>
        <xdr:cNvPr id="10" name="Picture 9">
          <a:extLst>
            <a:ext uri="{FF2B5EF4-FFF2-40B4-BE49-F238E27FC236}">
              <a16:creationId xmlns:a16="http://schemas.microsoft.com/office/drawing/2014/main" id="{715351CA-E91D-EF41-69D0-7332BE51147F}"/>
            </a:ext>
          </a:extLst>
        </xdr:cNvPr>
        <xdr:cNvPicPr>
          <a:picLocks noChangeAspect="1"/>
        </xdr:cNvPicPr>
      </xdr:nvPicPr>
      <xdr:blipFill>
        <a:blip xmlns:r="http://schemas.openxmlformats.org/officeDocument/2006/relationships" r:embed="rId6"/>
        <a:stretch>
          <a:fillRect/>
        </a:stretch>
      </xdr:blipFill>
      <xdr:spPr>
        <a:xfrm>
          <a:off x="9525" y="16964025"/>
          <a:ext cx="8764223" cy="4944165"/>
        </a:xfrm>
        <a:prstGeom prst="rect">
          <a:avLst/>
        </a:prstGeom>
      </xdr:spPr>
    </xdr:pic>
    <xdr:clientData/>
  </xdr:twoCellAnchor>
  <xdr:twoCellAnchor editAs="oneCell">
    <xdr:from>
      <xdr:col>14</xdr:col>
      <xdr:colOff>342900</xdr:colOff>
      <xdr:row>65</xdr:row>
      <xdr:rowOff>142875</xdr:rowOff>
    </xdr:from>
    <xdr:to>
      <xdr:col>24</xdr:col>
      <xdr:colOff>353277</xdr:colOff>
      <xdr:row>87</xdr:row>
      <xdr:rowOff>29144</xdr:rowOff>
    </xdr:to>
    <xdr:pic>
      <xdr:nvPicPr>
        <xdr:cNvPr id="11" name="Picture 10">
          <a:extLst>
            <a:ext uri="{FF2B5EF4-FFF2-40B4-BE49-F238E27FC236}">
              <a16:creationId xmlns:a16="http://schemas.microsoft.com/office/drawing/2014/main" id="{DCA06902-FFD8-1380-2C44-61AD6B9805E8}"/>
            </a:ext>
          </a:extLst>
        </xdr:cNvPr>
        <xdr:cNvPicPr>
          <a:picLocks noChangeAspect="1"/>
        </xdr:cNvPicPr>
      </xdr:nvPicPr>
      <xdr:blipFill>
        <a:blip xmlns:r="http://schemas.openxmlformats.org/officeDocument/2006/relationships" r:embed="rId7"/>
        <a:stretch>
          <a:fillRect/>
        </a:stretch>
      </xdr:blipFill>
      <xdr:spPr>
        <a:xfrm>
          <a:off x="8877300" y="12525375"/>
          <a:ext cx="6106377" cy="40772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9525</xdr:rowOff>
    </xdr:from>
    <xdr:to>
      <xdr:col>14</xdr:col>
      <xdr:colOff>267928</xdr:colOff>
      <xdr:row>65</xdr:row>
      <xdr:rowOff>163055</xdr:rowOff>
    </xdr:to>
    <xdr:grpSp>
      <xdr:nvGrpSpPr>
        <xdr:cNvPr id="5" name="Group 4">
          <a:extLst>
            <a:ext uri="{FF2B5EF4-FFF2-40B4-BE49-F238E27FC236}">
              <a16:creationId xmlns:a16="http://schemas.microsoft.com/office/drawing/2014/main" id="{CDDCA3E2-8E2A-2A0C-42E3-B55E847FA952}"/>
            </a:ext>
          </a:extLst>
        </xdr:cNvPr>
        <xdr:cNvGrpSpPr/>
      </xdr:nvGrpSpPr>
      <xdr:grpSpPr>
        <a:xfrm>
          <a:off x="0" y="9525"/>
          <a:ext cx="8802328" cy="12536030"/>
          <a:chOff x="0" y="9525"/>
          <a:chExt cx="8802328" cy="12536030"/>
        </a:xfrm>
      </xdr:grpSpPr>
      <xdr:pic>
        <xdr:nvPicPr>
          <xdr:cNvPr id="3" name="Picture 2">
            <a:extLst>
              <a:ext uri="{FF2B5EF4-FFF2-40B4-BE49-F238E27FC236}">
                <a16:creationId xmlns:a16="http://schemas.microsoft.com/office/drawing/2014/main" id="{5DD5AEC7-EC2F-642A-B86B-733AD8E7FB1C}"/>
              </a:ext>
            </a:extLst>
          </xdr:cNvPr>
          <xdr:cNvPicPr>
            <a:picLocks noChangeAspect="1"/>
          </xdr:cNvPicPr>
        </xdr:nvPicPr>
        <xdr:blipFill>
          <a:blip xmlns:r="http://schemas.openxmlformats.org/officeDocument/2006/relationships" r:embed="rId1"/>
          <a:stretch>
            <a:fillRect/>
          </a:stretch>
        </xdr:blipFill>
        <xdr:spPr>
          <a:xfrm>
            <a:off x="0" y="9525"/>
            <a:ext cx="8773749" cy="4934639"/>
          </a:xfrm>
          <a:prstGeom prst="rect">
            <a:avLst/>
          </a:prstGeom>
        </xdr:spPr>
      </xdr:pic>
      <xdr:pic>
        <xdr:nvPicPr>
          <xdr:cNvPr id="4" name="Picture 3">
            <a:extLst>
              <a:ext uri="{FF2B5EF4-FFF2-40B4-BE49-F238E27FC236}">
                <a16:creationId xmlns:a16="http://schemas.microsoft.com/office/drawing/2014/main" id="{0E030B03-DE21-5C14-0780-2D1021E4E62E}"/>
              </a:ext>
            </a:extLst>
          </xdr:cNvPr>
          <xdr:cNvPicPr>
            <a:picLocks noChangeAspect="1"/>
          </xdr:cNvPicPr>
        </xdr:nvPicPr>
        <xdr:blipFill>
          <a:blip xmlns:r="http://schemas.openxmlformats.org/officeDocument/2006/relationships" r:embed="rId2"/>
          <a:stretch>
            <a:fillRect/>
          </a:stretch>
        </xdr:blipFill>
        <xdr:spPr>
          <a:xfrm>
            <a:off x="0" y="4448175"/>
            <a:ext cx="8802328" cy="8097380"/>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B6AF-7BB8-4F64-9CB4-2D7658D5D6BE}">
  <sheetPr codeName="Sheet1">
    <pageSetUpPr fitToPage="1"/>
  </sheetPr>
  <dimension ref="B1:IO305"/>
  <sheetViews>
    <sheetView zoomScale="115" zoomScaleNormal="115" workbookViewId="0"/>
  </sheetViews>
  <sheetFormatPr defaultRowHeight="15" x14ac:dyDescent="0.25"/>
  <cols>
    <col min="1" max="128" width="2.7109375" style="1" customWidth="1"/>
    <col min="129" max="131" width="2.7109375" style="2" customWidth="1"/>
    <col min="132" max="133" width="2.7109375" style="1" customWidth="1"/>
    <col min="134" max="148" width="2.7109375" style="3" customWidth="1"/>
    <col min="149" max="167" width="2.7109375" style="1" customWidth="1"/>
    <col min="168" max="168" width="9.140625" style="1" customWidth="1"/>
    <col min="169" max="169" width="0.28515625" style="1" customWidth="1"/>
    <col min="170" max="189" width="9.140625" style="1" customWidth="1"/>
    <col min="190" max="249" width="2.7109375" style="1" customWidth="1"/>
    <col min="250" max="250" width="9.140625" style="1" customWidth="1"/>
    <col min="251" max="16384" width="9.140625" style="1"/>
  </cols>
  <sheetData>
    <row r="1" spans="2:148" ht="18" customHeight="1" x14ac:dyDescent="0.25"/>
    <row r="2" spans="2:148"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48" ht="18" customHeight="1" x14ac:dyDescent="0.25">
      <c r="B3" s="7"/>
      <c r="AO3" s="8" t="s">
        <v>0</v>
      </c>
      <c r="AP3" s="9"/>
      <c r="AR3" s="7"/>
      <c r="CF3" s="9"/>
    </row>
    <row r="4" spans="2:148" ht="18" customHeight="1" x14ac:dyDescent="0.25">
      <c r="B4" s="7"/>
      <c r="AO4" s="10" t="s">
        <v>1</v>
      </c>
      <c r="AP4" s="9"/>
      <c r="AR4" s="7"/>
      <c r="CF4" s="9"/>
      <c r="DY4" s="1"/>
      <c r="DZ4" s="1"/>
      <c r="EA4" s="1"/>
      <c r="ED4" s="1"/>
      <c r="EE4" s="1"/>
      <c r="EF4" s="1"/>
      <c r="EG4" s="1"/>
      <c r="EH4" s="1"/>
      <c r="EI4" s="1"/>
      <c r="EJ4" s="1"/>
      <c r="EK4" s="1"/>
      <c r="EL4" s="1"/>
      <c r="EM4" s="1"/>
      <c r="EN4" s="1"/>
      <c r="EO4" s="1"/>
      <c r="EP4" s="1"/>
      <c r="EQ4" s="1"/>
      <c r="ER4" s="1"/>
    </row>
    <row r="5" spans="2:148" ht="18" customHeight="1" thickBot="1" x14ac:dyDescent="0.3">
      <c r="B5" s="7"/>
      <c r="AO5" s="10" t="s">
        <v>2</v>
      </c>
      <c r="AP5" s="9"/>
      <c r="AR5" s="7"/>
      <c r="AS5" s="11" t="s">
        <v>94</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DY5" s="1"/>
      <c r="DZ5" s="1"/>
      <c r="EA5" s="1"/>
      <c r="ED5" s="1"/>
      <c r="EE5" s="1"/>
      <c r="EF5" s="1"/>
      <c r="EG5" s="1"/>
      <c r="EH5" s="1"/>
      <c r="EI5" s="1"/>
      <c r="EJ5" s="1"/>
      <c r="EK5" s="1"/>
      <c r="EL5" s="1"/>
      <c r="EM5" s="1"/>
      <c r="EN5" s="1"/>
      <c r="EO5" s="1"/>
      <c r="EP5" s="1"/>
      <c r="EQ5" s="1"/>
      <c r="ER5" s="1"/>
    </row>
    <row r="6" spans="2:148"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DY6" s="1"/>
      <c r="DZ6" s="1"/>
      <c r="EA6" s="1"/>
      <c r="ED6" s="1"/>
      <c r="EE6" s="1"/>
      <c r="EF6" s="1"/>
      <c r="EG6" s="1"/>
      <c r="EH6" s="1"/>
      <c r="EI6" s="1"/>
      <c r="EJ6" s="1"/>
      <c r="EK6" s="1"/>
      <c r="EL6" s="1"/>
      <c r="EM6" s="1"/>
      <c r="EN6" s="1"/>
      <c r="EO6" s="1"/>
      <c r="EP6" s="1"/>
      <c r="EQ6" s="1"/>
      <c r="ER6" s="1"/>
    </row>
    <row r="7" spans="2:148" ht="18" customHeight="1" x14ac:dyDescent="0.25">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DY7" s="1"/>
      <c r="DZ7" s="1"/>
      <c r="EA7" s="1"/>
      <c r="ED7" s="1"/>
      <c r="EE7" s="1"/>
      <c r="EF7" s="1"/>
      <c r="EG7" s="1"/>
      <c r="EH7" s="1"/>
      <c r="EI7" s="1"/>
      <c r="EJ7" s="1"/>
      <c r="EK7" s="1"/>
      <c r="EL7" s="1"/>
      <c r="EM7" s="1"/>
      <c r="EN7" s="1"/>
      <c r="EO7" s="1"/>
      <c r="EP7" s="1"/>
      <c r="EQ7" s="1"/>
      <c r="ER7" s="1"/>
    </row>
    <row r="8" spans="2:148" ht="18" customHeight="1" x14ac:dyDescent="0.25">
      <c r="B8" s="7"/>
      <c r="C8" s="97" t="s">
        <v>20</v>
      </c>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
      <c r="AR8" s="7"/>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9"/>
      <c r="DY8" s="1"/>
      <c r="DZ8" s="1"/>
      <c r="EA8" s="1"/>
      <c r="ED8" s="1"/>
      <c r="EE8" s="1"/>
      <c r="EF8" s="1"/>
      <c r="EG8" s="1"/>
      <c r="EH8" s="1"/>
      <c r="EI8" s="1"/>
      <c r="EJ8" s="1"/>
      <c r="EK8" s="1"/>
      <c r="EL8" s="1"/>
      <c r="EM8" s="1"/>
      <c r="EN8" s="1"/>
      <c r="EO8" s="1"/>
      <c r="EP8" s="1"/>
      <c r="EQ8" s="1"/>
      <c r="ER8" s="1"/>
    </row>
    <row r="9" spans="2:148" ht="18" customHeight="1" x14ac:dyDescent="0.25">
      <c r="B9" s="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
      <c r="AR9" s="7"/>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9"/>
      <c r="DY9" s="1"/>
      <c r="DZ9" s="1"/>
      <c r="EA9" s="1"/>
      <c r="ED9" s="1"/>
      <c r="EE9" s="1"/>
      <c r="EF9" s="1"/>
      <c r="EG9" s="1"/>
      <c r="EH9" s="1"/>
      <c r="EI9" s="1"/>
      <c r="EJ9" s="1"/>
      <c r="EK9" s="1"/>
      <c r="EL9" s="1"/>
      <c r="EM9" s="1"/>
      <c r="EN9" s="1"/>
      <c r="EO9" s="1"/>
      <c r="EP9" s="1"/>
      <c r="EQ9" s="1"/>
      <c r="ER9" s="1"/>
    </row>
    <row r="10" spans="2:148" ht="18" customHeight="1" x14ac:dyDescent="0.25">
      <c r="B10" s="7"/>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9"/>
      <c r="AR10" s="7"/>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9"/>
      <c r="DY10" s="1"/>
      <c r="DZ10" s="1"/>
      <c r="EA10" s="1"/>
      <c r="ED10" s="1"/>
      <c r="EE10" s="1"/>
      <c r="EF10" s="1"/>
      <c r="EG10" s="1"/>
      <c r="EH10" s="1"/>
      <c r="EI10" s="1"/>
      <c r="EJ10" s="1"/>
      <c r="EK10" s="1"/>
      <c r="EL10" s="1"/>
      <c r="EM10" s="1"/>
      <c r="EN10" s="1"/>
      <c r="EO10" s="1"/>
      <c r="EP10" s="1"/>
      <c r="EQ10" s="1"/>
      <c r="ER10" s="1"/>
    </row>
    <row r="11" spans="2:148" ht="18" customHeight="1" x14ac:dyDescent="0.25">
      <c r="B11" s="7"/>
      <c r="C11" s="43"/>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9"/>
      <c r="AR11" s="7"/>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9"/>
      <c r="DY11" s="1"/>
      <c r="DZ11" s="1"/>
      <c r="EA11" s="1"/>
      <c r="ED11" s="1"/>
      <c r="EE11" s="1"/>
      <c r="EF11" s="1"/>
      <c r="EG11" s="1"/>
      <c r="EH11" s="1"/>
      <c r="EI11" s="1"/>
      <c r="EJ11" s="1"/>
      <c r="EK11" s="1"/>
      <c r="EL11" s="1"/>
      <c r="EM11" s="1"/>
      <c r="EN11" s="1"/>
      <c r="EO11" s="1"/>
      <c r="EP11" s="1"/>
      <c r="EQ11" s="1"/>
      <c r="ER11" s="1"/>
    </row>
    <row r="12" spans="2:148" ht="18" customHeight="1" x14ac:dyDescent="0.25">
      <c r="B12" s="7"/>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9"/>
      <c r="AR12" s="7"/>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9"/>
      <c r="DY12" s="1"/>
      <c r="DZ12" s="1"/>
      <c r="EA12" s="1"/>
      <c r="ED12" s="1"/>
      <c r="EE12" s="1"/>
      <c r="EF12" s="1"/>
      <c r="EG12" s="1"/>
      <c r="EH12" s="1"/>
      <c r="EI12" s="1"/>
      <c r="EJ12" s="1"/>
      <c r="EK12" s="1"/>
      <c r="EL12" s="1"/>
      <c r="EM12" s="1"/>
      <c r="EN12" s="1"/>
      <c r="EO12" s="1"/>
      <c r="EP12" s="1"/>
      <c r="EQ12" s="1"/>
      <c r="ER12" s="1"/>
    </row>
    <row r="13" spans="2:148" ht="18" customHeight="1" x14ac:dyDescent="0.25">
      <c r="B13" s="7"/>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9"/>
      <c r="AR13" s="7"/>
      <c r="CF13" s="9"/>
      <c r="DY13" s="1"/>
      <c r="DZ13" s="1"/>
      <c r="EA13" s="1"/>
      <c r="ED13" s="1"/>
      <c r="EE13" s="1"/>
      <c r="EF13" s="1"/>
      <c r="EG13" s="1"/>
      <c r="EH13" s="1"/>
      <c r="EI13" s="1"/>
      <c r="EJ13" s="1"/>
      <c r="EK13" s="1"/>
      <c r="EL13" s="1"/>
      <c r="EM13" s="1"/>
      <c r="EN13" s="1"/>
      <c r="EO13" s="1"/>
      <c r="EP13" s="1"/>
      <c r="EQ13" s="1"/>
      <c r="ER13" s="1"/>
    </row>
    <row r="14" spans="2:148" ht="18" customHeight="1" x14ac:dyDescent="0.25">
      <c r="B14" s="7"/>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9"/>
      <c r="AR14" s="7"/>
      <c r="CF14" s="9"/>
      <c r="DY14" s="1"/>
      <c r="DZ14" s="1"/>
      <c r="EA14" s="1"/>
      <c r="ED14" s="1"/>
      <c r="EE14" s="1"/>
      <c r="EF14" s="1"/>
      <c r="EG14" s="1"/>
      <c r="EH14" s="1"/>
      <c r="EI14" s="1"/>
      <c r="EJ14" s="1"/>
      <c r="EK14" s="1"/>
      <c r="EL14" s="1"/>
      <c r="EM14" s="1"/>
      <c r="EN14" s="1"/>
      <c r="EO14" s="1"/>
      <c r="EP14" s="1"/>
      <c r="EQ14" s="1"/>
      <c r="ER14" s="1"/>
    </row>
    <row r="15" spans="2:148" ht="18" customHeight="1" x14ac:dyDescent="0.25">
      <c r="B15" s="7"/>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9"/>
      <c r="AR15" s="7"/>
      <c r="CF15" s="9"/>
      <c r="DY15" s="1"/>
      <c r="DZ15" s="1"/>
      <c r="EA15" s="1"/>
      <c r="ED15" s="1"/>
      <c r="EE15" s="1"/>
      <c r="EF15" s="1"/>
      <c r="EG15" s="1"/>
      <c r="EH15" s="1"/>
      <c r="EI15" s="1"/>
      <c r="EJ15" s="1"/>
      <c r="EK15" s="1"/>
      <c r="EL15" s="1"/>
      <c r="EM15" s="1"/>
      <c r="EN15" s="1"/>
      <c r="EO15" s="1"/>
      <c r="EP15" s="1"/>
      <c r="EQ15" s="1"/>
      <c r="ER15" s="1"/>
    </row>
    <row r="16" spans="2:148" ht="18" customHeight="1" x14ac:dyDescent="0.25">
      <c r="B16" s="7"/>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9"/>
      <c r="AR16" s="7"/>
      <c r="CF16" s="9"/>
      <c r="DY16" s="1"/>
      <c r="DZ16" s="1"/>
      <c r="EA16" s="1"/>
      <c r="ED16" s="1"/>
      <c r="EE16" s="1"/>
      <c r="EF16" s="1"/>
      <c r="EG16" s="1"/>
      <c r="EH16" s="1"/>
      <c r="EI16" s="1"/>
      <c r="EJ16" s="1"/>
      <c r="EK16" s="1"/>
      <c r="EL16" s="1"/>
      <c r="EM16" s="1"/>
      <c r="EN16" s="1"/>
      <c r="EO16" s="1"/>
      <c r="EP16" s="1"/>
      <c r="EQ16" s="1"/>
      <c r="ER16" s="1"/>
    </row>
    <row r="17" spans="2:148" ht="18" customHeight="1" x14ac:dyDescent="0.25">
      <c r="B17" s="7"/>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9"/>
      <c r="AR17" s="7"/>
      <c r="CF17" s="9"/>
      <c r="DY17" s="1"/>
      <c r="DZ17" s="1"/>
      <c r="EA17" s="1"/>
      <c r="ED17" s="1"/>
      <c r="EE17" s="1"/>
      <c r="EF17" s="1"/>
      <c r="EG17" s="1"/>
      <c r="EH17" s="1"/>
      <c r="EI17" s="1"/>
      <c r="EJ17" s="1"/>
      <c r="EK17" s="1"/>
      <c r="EL17" s="1"/>
      <c r="EM17" s="1"/>
      <c r="EN17" s="1"/>
      <c r="EO17" s="1"/>
      <c r="EP17" s="1"/>
      <c r="EQ17" s="1"/>
      <c r="ER17" s="1"/>
    </row>
    <row r="18" spans="2:148" ht="18" customHeight="1" x14ac:dyDescent="0.25">
      <c r="B18" s="7"/>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9"/>
      <c r="AR18" s="7"/>
      <c r="CF18" s="9"/>
      <c r="DY18" s="1"/>
      <c r="DZ18" s="1"/>
      <c r="EA18" s="1"/>
      <c r="ED18" s="1"/>
      <c r="EE18" s="1"/>
      <c r="EF18" s="1"/>
      <c r="EG18" s="1"/>
      <c r="EH18" s="1"/>
      <c r="EI18" s="1"/>
      <c r="EJ18" s="1"/>
      <c r="EK18" s="1"/>
      <c r="EL18" s="1"/>
      <c r="EM18" s="1"/>
      <c r="EN18" s="1"/>
      <c r="EO18" s="1"/>
      <c r="EP18" s="1"/>
      <c r="EQ18" s="1"/>
      <c r="ER18" s="1"/>
    </row>
    <row r="19" spans="2:148" ht="18" customHeight="1" x14ac:dyDescent="0.25">
      <c r="B19" s="7"/>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9"/>
      <c r="AR19" s="7"/>
      <c r="CF19" s="9"/>
      <c r="DY19" s="1"/>
      <c r="DZ19" s="1"/>
      <c r="EA19" s="1"/>
      <c r="ED19" s="1"/>
      <c r="EE19" s="1"/>
      <c r="EF19" s="1"/>
      <c r="EG19" s="1"/>
      <c r="EH19" s="1"/>
      <c r="EI19" s="1"/>
      <c r="EJ19" s="1"/>
      <c r="EK19" s="1"/>
      <c r="EL19" s="1"/>
      <c r="EM19" s="1"/>
      <c r="EN19" s="1"/>
      <c r="EO19" s="1"/>
      <c r="EP19" s="1"/>
      <c r="EQ19" s="1"/>
      <c r="ER19" s="1"/>
    </row>
    <row r="20" spans="2:148" ht="18" customHeight="1" x14ac:dyDescent="0.25">
      <c r="B20" s="7"/>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9"/>
      <c r="AR20" s="7"/>
      <c r="CF20" s="9"/>
      <c r="DY20" s="1"/>
      <c r="DZ20" s="1"/>
      <c r="EA20" s="1"/>
      <c r="ED20" s="1"/>
      <c r="EE20" s="1"/>
      <c r="EF20" s="1"/>
      <c r="EG20" s="1"/>
      <c r="EH20" s="1"/>
      <c r="EI20" s="1"/>
      <c r="EJ20" s="1"/>
      <c r="EK20" s="1"/>
      <c r="EL20" s="1"/>
      <c r="EM20" s="1"/>
      <c r="EN20" s="1"/>
      <c r="EO20" s="1"/>
      <c r="EP20" s="1"/>
      <c r="EQ20" s="1"/>
      <c r="ER20" s="1"/>
    </row>
    <row r="21" spans="2:148" ht="18" customHeight="1" x14ac:dyDescent="0.25">
      <c r="B21" s="7"/>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9"/>
      <c r="AR21" s="7"/>
      <c r="CF21" s="9"/>
      <c r="DY21" s="1"/>
      <c r="DZ21" s="1"/>
      <c r="EA21" s="1"/>
      <c r="ED21" s="1"/>
      <c r="EE21" s="1"/>
      <c r="EF21" s="1"/>
      <c r="EG21" s="1"/>
      <c r="EH21" s="1"/>
      <c r="EI21" s="1"/>
      <c r="EJ21" s="1"/>
      <c r="EK21" s="1"/>
      <c r="EL21" s="1"/>
      <c r="EM21" s="1"/>
      <c r="EN21" s="1"/>
      <c r="EO21" s="1"/>
      <c r="EP21" s="1"/>
      <c r="EQ21" s="1"/>
      <c r="ER21" s="1"/>
    </row>
    <row r="22" spans="2:148" ht="18" customHeight="1" x14ac:dyDescent="0.25">
      <c r="B22" s="7"/>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9"/>
      <c r="AR22" s="7"/>
      <c r="CF22" s="9"/>
      <c r="DY22" s="1"/>
      <c r="DZ22" s="1"/>
      <c r="EA22" s="1"/>
      <c r="ED22" s="1"/>
      <c r="EE22" s="1"/>
      <c r="EF22" s="1"/>
      <c r="EG22" s="1"/>
      <c r="EH22" s="1"/>
      <c r="EI22" s="1"/>
      <c r="EJ22" s="1"/>
      <c r="EK22" s="1"/>
      <c r="EL22" s="1"/>
      <c r="EM22" s="1"/>
      <c r="EN22" s="1"/>
      <c r="EO22" s="1"/>
      <c r="EP22" s="1"/>
      <c r="EQ22" s="1"/>
      <c r="ER22" s="1"/>
    </row>
    <row r="23" spans="2:148" ht="18" customHeight="1" x14ac:dyDescent="0.25">
      <c r="B23" s="7"/>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9"/>
      <c r="AR23" s="7"/>
      <c r="CF23" s="9"/>
      <c r="DY23" s="1"/>
      <c r="DZ23" s="1"/>
      <c r="EA23" s="1"/>
      <c r="ED23" s="1"/>
      <c r="EE23" s="1"/>
      <c r="EF23" s="1"/>
      <c r="EG23" s="1"/>
      <c r="EH23" s="1"/>
      <c r="EI23" s="1"/>
      <c r="EJ23" s="1"/>
      <c r="EK23" s="1"/>
      <c r="EL23" s="1"/>
      <c r="EM23" s="1"/>
      <c r="EN23" s="1"/>
      <c r="EO23" s="1"/>
      <c r="EP23" s="1"/>
      <c r="EQ23" s="1"/>
      <c r="ER23" s="1"/>
    </row>
    <row r="24" spans="2:148" ht="18" customHeight="1" x14ac:dyDescent="0.25">
      <c r="B24" s="7"/>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9"/>
      <c r="AR24" s="7"/>
      <c r="CF24" s="9"/>
      <c r="DY24" s="1"/>
      <c r="DZ24" s="1"/>
      <c r="EA24" s="1"/>
      <c r="ED24" s="1"/>
      <c r="EE24" s="1"/>
      <c r="EF24" s="1"/>
      <c r="EG24" s="1"/>
      <c r="EH24" s="1"/>
      <c r="EI24" s="1"/>
      <c r="EJ24" s="1"/>
      <c r="EK24" s="1"/>
      <c r="EL24" s="1"/>
      <c r="EM24" s="1"/>
      <c r="EN24" s="1"/>
      <c r="EO24" s="1"/>
      <c r="EP24" s="1"/>
      <c r="EQ24" s="1"/>
      <c r="ER24" s="1"/>
    </row>
    <row r="25" spans="2:148" ht="18" customHeight="1" x14ac:dyDescent="0.3">
      <c r="B25" s="7"/>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20"/>
      <c r="AR25" s="7"/>
      <c r="CF25" s="9"/>
      <c r="DY25" s="1"/>
      <c r="DZ25" s="1"/>
      <c r="EA25" s="1"/>
      <c r="ED25" s="1"/>
      <c r="EE25" s="1"/>
      <c r="EF25" s="1"/>
      <c r="EG25" s="1"/>
      <c r="EH25" s="1"/>
      <c r="EI25" s="1"/>
      <c r="EJ25" s="1"/>
      <c r="EK25" s="1"/>
      <c r="EL25" s="1"/>
      <c r="EM25" s="1"/>
      <c r="EN25" s="1"/>
      <c r="EO25" s="1"/>
      <c r="EP25" s="1"/>
      <c r="EQ25" s="1"/>
      <c r="ER25" s="1"/>
    </row>
    <row r="26" spans="2:148" ht="18" customHeight="1" x14ac:dyDescent="0.25">
      <c r="B26" s="7"/>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9"/>
      <c r="AR26" s="7"/>
      <c r="CF26" s="21"/>
      <c r="DY26" s="1"/>
      <c r="DZ26" s="1"/>
      <c r="EA26" s="1"/>
      <c r="ED26" s="1"/>
      <c r="EE26" s="1"/>
      <c r="EF26" s="1"/>
      <c r="EG26" s="1"/>
      <c r="EH26" s="1"/>
      <c r="EI26" s="1"/>
      <c r="EJ26" s="1"/>
      <c r="EK26" s="1"/>
      <c r="EL26" s="1"/>
      <c r="EM26" s="1"/>
      <c r="EN26" s="1"/>
      <c r="EO26" s="1"/>
      <c r="EP26" s="1"/>
      <c r="EQ26" s="1"/>
      <c r="ER26" s="1"/>
    </row>
    <row r="27" spans="2:148" ht="18" customHeight="1" x14ac:dyDescent="0.25">
      <c r="B27" s="7"/>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9"/>
      <c r="AR27" s="7"/>
      <c r="CF27" s="9"/>
      <c r="DY27" s="1"/>
      <c r="DZ27" s="1"/>
      <c r="EA27" s="1"/>
      <c r="ED27" s="1"/>
      <c r="EE27" s="1"/>
      <c r="EF27" s="1"/>
      <c r="EG27" s="1"/>
      <c r="EH27" s="1"/>
      <c r="EI27" s="1"/>
      <c r="EJ27" s="1"/>
      <c r="EK27" s="1"/>
      <c r="EL27" s="1"/>
      <c r="EM27" s="1"/>
      <c r="EN27" s="1"/>
      <c r="EO27" s="1"/>
      <c r="EP27" s="1"/>
      <c r="EQ27" s="1"/>
      <c r="ER27" s="1"/>
    </row>
    <row r="28" spans="2:148" ht="18" customHeight="1" x14ac:dyDescent="0.25">
      <c r="B28" s="7"/>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9"/>
      <c r="AR28" s="7"/>
      <c r="CF28" s="9"/>
      <c r="DY28" s="1"/>
      <c r="DZ28" s="1"/>
      <c r="EA28" s="1"/>
      <c r="ED28" s="1"/>
      <c r="EE28" s="1"/>
      <c r="EF28" s="1"/>
      <c r="EG28" s="1"/>
      <c r="EH28" s="1"/>
      <c r="EI28" s="1"/>
      <c r="EJ28" s="1"/>
      <c r="EK28" s="1"/>
      <c r="EL28" s="1"/>
      <c r="EM28" s="1"/>
      <c r="EN28" s="1"/>
      <c r="EO28" s="1"/>
      <c r="EP28" s="1"/>
      <c r="EQ28" s="1"/>
      <c r="ER28" s="1"/>
    </row>
    <row r="29" spans="2:148" ht="18" customHeight="1" x14ac:dyDescent="0.3">
      <c r="B29" s="7"/>
      <c r="C29" s="44"/>
      <c r="D29" s="44"/>
      <c r="E29" s="44"/>
      <c r="F29" s="44"/>
      <c r="G29" s="44"/>
      <c r="H29" s="44"/>
      <c r="I29" s="44"/>
      <c r="J29" s="44"/>
      <c r="K29" s="44"/>
      <c r="L29" s="44"/>
      <c r="M29" s="44"/>
      <c r="N29" s="44"/>
      <c r="O29" s="44"/>
      <c r="P29" s="44"/>
      <c r="Q29" s="44"/>
      <c r="R29" s="44"/>
      <c r="AP29" s="9"/>
      <c r="AR29" s="7"/>
      <c r="CF29" s="9"/>
      <c r="DY29" s="1"/>
      <c r="DZ29" s="1"/>
      <c r="EA29" s="1"/>
      <c r="ED29" s="1"/>
      <c r="EE29" s="1"/>
      <c r="EF29" s="1"/>
      <c r="EG29" s="1"/>
      <c r="EH29" s="1"/>
      <c r="EI29" s="1"/>
      <c r="EJ29" s="1"/>
      <c r="EK29" s="1"/>
      <c r="EL29" s="1"/>
      <c r="EM29" s="1"/>
      <c r="EN29" s="1"/>
      <c r="EO29" s="1"/>
      <c r="EP29" s="1"/>
      <c r="EQ29" s="1"/>
      <c r="ER29" s="1"/>
    </row>
    <row r="30" spans="2:148" ht="18" customHeight="1" x14ac:dyDescent="0.3">
      <c r="B30" s="7"/>
      <c r="C30" s="45"/>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9"/>
      <c r="AR30" s="7"/>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9"/>
      <c r="DY30" s="1"/>
      <c r="DZ30" s="1"/>
      <c r="EA30" s="1"/>
      <c r="ED30" s="1"/>
      <c r="EE30" s="1"/>
      <c r="EF30" s="1"/>
      <c r="EG30" s="1"/>
      <c r="EH30" s="1"/>
      <c r="EI30" s="1"/>
      <c r="EJ30" s="1"/>
      <c r="EK30" s="1"/>
      <c r="EL30" s="1"/>
      <c r="EM30" s="1"/>
      <c r="EN30" s="1"/>
      <c r="EO30" s="1"/>
      <c r="EP30" s="1"/>
      <c r="EQ30" s="1"/>
      <c r="ER30" s="1"/>
    </row>
    <row r="31" spans="2:148" ht="18" customHeight="1" x14ac:dyDescent="0.25">
      <c r="B31" s="7"/>
      <c r="C31" s="46"/>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9"/>
      <c r="AR31" s="7"/>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9"/>
      <c r="DY31" s="1"/>
      <c r="DZ31" s="1"/>
      <c r="EA31" s="1"/>
      <c r="ED31" s="1"/>
      <c r="EE31" s="1"/>
      <c r="EF31" s="1"/>
      <c r="EG31" s="1"/>
      <c r="EH31" s="1"/>
      <c r="EI31" s="1"/>
      <c r="EJ31" s="1"/>
      <c r="EK31" s="1"/>
      <c r="EL31" s="1"/>
      <c r="EM31" s="1"/>
      <c r="EN31" s="1"/>
      <c r="EO31" s="1"/>
      <c r="EP31" s="1"/>
      <c r="EQ31" s="1"/>
      <c r="ER31" s="1"/>
    </row>
    <row r="32" spans="2:148" ht="18" customHeight="1" x14ac:dyDescent="0.25">
      <c r="B32" s="7"/>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9"/>
      <c r="AR32" s="7"/>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9"/>
      <c r="DY32" s="1"/>
      <c r="DZ32" s="1"/>
      <c r="EA32" s="1"/>
      <c r="ED32" s="1"/>
      <c r="EE32" s="1"/>
      <c r="EF32" s="1"/>
      <c r="EG32" s="1"/>
      <c r="EH32" s="1"/>
      <c r="EI32" s="1"/>
      <c r="EJ32" s="1"/>
      <c r="EK32" s="1"/>
      <c r="EL32" s="1"/>
      <c r="EM32" s="1"/>
      <c r="EN32" s="1"/>
      <c r="EO32" s="1"/>
      <c r="EP32" s="1"/>
      <c r="EQ32" s="1"/>
      <c r="ER32" s="1"/>
    </row>
    <row r="33" spans="2:249" ht="18" customHeight="1" x14ac:dyDescent="0.25">
      <c r="B33" s="7"/>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9"/>
      <c r="AR33" s="7"/>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9"/>
      <c r="DY33" s="1"/>
      <c r="DZ33" s="1"/>
      <c r="EA33" s="1"/>
      <c r="ED33" s="1"/>
      <c r="EE33" s="1"/>
      <c r="EF33" s="1"/>
      <c r="EG33" s="1"/>
      <c r="EH33" s="1"/>
      <c r="EI33" s="1"/>
      <c r="EJ33" s="1"/>
      <c r="EK33" s="1"/>
      <c r="EL33" s="1"/>
      <c r="EM33" s="1"/>
      <c r="EN33" s="1"/>
      <c r="EO33" s="1"/>
      <c r="EP33" s="1"/>
      <c r="EQ33" s="1"/>
      <c r="ER33" s="1"/>
    </row>
    <row r="34" spans="2:249" ht="18" customHeight="1" x14ac:dyDescent="0.25">
      <c r="B34" s="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9"/>
      <c r="AR34" s="7"/>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9"/>
      <c r="DY34" s="1"/>
      <c r="DZ34" s="1"/>
      <c r="EA34" s="1"/>
      <c r="ED34" s="1"/>
      <c r="EE34" s="1"/>
      <c r="EF34" s="1"/>
      <c r="EG34" s="1"/>
      <c r="EH34" s="1"/>
      <c r="EI34" s="1"/>
      <c r="EJ34" s="1"/>
      <c r="EK34" s="1"/>
      <c r="EL34" s="1"/>
      <c r="EM34" s="1"/>
      <c r="EN34" s="1"/>
      <c r="EO34" s="1"/>
      <c r="EP34" s="1"/>
      <c r="EQ34" s="1"/>
      <c r="ER34" s="1"/>
    </row>
    <row r="35" spans="2:249" ht="18" customHeight="1" x14ac:dyDescent="0.25">
      <c r="B35" s="7"/>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9"/>
      <c r="AR35" s="7"/>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9"/>
      <c r="DY35" s="1"/>
      <c r="DZ35" s="1"/>
      <c r="EA35" s="1"/>
      <c r="ED35" s="1"/>
      <c r="EE35" s="1"/>
      <c r="EF35" s="1"/>
      <c r="EG35" s="1"/>
      <c r="EH35" s="1"/>
      <c r="EI35" s="1"/>
      <c r="EJ35" s="1"/>
      <c r="EK35" s="1"/>
      <c r="EL35" s="1"/>
      <c r="EM35" s="1"/>
      <c r="EN35" s="1"/>
      <c r="EO35" s="1"/>
      <c r="EP35" s="1"/>
      <c r="EQ35" s="1"/>
      <c r="ER35" s="1"/>
      <c r="HC35" s="91"/>
      <c r="HD35" s="91"/>
      <c r="HE35" s="91"/>
      <c r="HF35" s="91"/>
      <c r="HG35" s="91"/>
      <c r="HH35" s="91"/>
      <c r="HI35" s="91"/>
      <c r="HJ35" s="91"/>
      <c r="HK35" s="91"/>
      <c r="HL35" s="91"/>
      <c r="HM35" s="91"/>
      <c r="HN35" s="91"/>
      <c r="HO35" s="91"/>
      <c r="HP35" s="91"/>
      <c r="HQ35" s="91"/>
      <c r="HR35" s="91"/>
      <c r="HS35" s="91"/>
      <c r="HT35" s="91"/>
      <c r="HU35" s="91"/>
      <c r="HV35" s="91"/>
      <c r="HW35" s="91"/>
      <c r="HX35" s="91"/>
      <c r="HY35" s="91"/>
      <c r="HZ35" s="91"/>
      <c r="IA35" s="91"/>
      <c r="IB35" s="91"/>
      <c r="IC35" s="91"/>
      <c r="ID35" s="91"/>
      <c r="IE35" s="91"/>
      <c r="IF35" s="91"/>
      <c r="IG35" s="91"/>
      <c r="IH35" s="91"/>
      <c r="II35" s="91"/>
      <c r="IJ35" s="91"/>
      <c r="IK35" s="91"/>
      <c r="IL35" s="91"/>
      <c r="IM35" s="91"/>
      <c r="IN35" s="91"/>
      <c r="IO35" s="91"/>
    </row>
    <row r="36" spans="2:249" ht="18" customHeight="1" x14ac:dyDescent="0.25">
      <c r="B36" s="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9"/>
      <c r="AR36" s="7"/>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9"/>
      <c r="DY36" s="1"/>
      <c r="DZ36" s="1"/>
      <c r="EA36" s="1"/>
      <c r="ED36" s="1"/>
      <c r="EE36" s="1"/>
      <c r="EF36" s="1"/>
      <c r="EG36" s="1"/>
      <c r="EH36" s="1"/>
      <c r="EI36" s="1"/>
      <c r="EJ36" s="1"/>
      <c r="EK36" s="1"/>
      <c r="EL36" s="1"/>
      <c r="EM36" s="1"/>
      <c r="EN36" s="1"/>
      <c r="EO36" s="1"/>
      <c r="EP36" s="1"/>
      <c r="EQ36" s="1"/>
      <c r="ER36" s="1"/>
      <c r="HC36" s="16"/>
      <c r="HD36" s="16"/>
      <c r="HE36" s="16"/>
      <c r="HF36" s="16"/>
      <c r="HG36" s="16"/>
      <c r="HH36" s="16"/>
      <c r="HI36" s="16"/>
      <c r="HJ36" s="16"/>
      <c r="HK36" s="16"/>
      <c r="HL36" s="16"/>
      <c r="HM36" s="16"/>
      <c r="HN36" s="16"/>
      <c r="HO36" s="16"/>
      <c r="HP36" s="16"/>
      <c r="HQ36" s="16"/>
      <c r="HR36" s="18"/>
      <c r="HS36" s="92"/>
      <c r="HT36" s="93"/>
      <c r="HU36" s="94"/>
      <c r="HV36" s="22"/>
      <c r="HW36" s="16"/>
      <c r="HX36" s="16"/>
      <c r="HY36" s="16"/>
      <c r="HZ36" s="16"/>
      <c r="IA36" s="16"/>
      <c r="IB36" s="16"/>
      <c r="IC36" s="16"/>
      <c r="ID36" s="16"/>
      <c r="IE36" s="16"/>
      <c r="IF36" s="16"/>
      <c r="IG36" s="16"/>
      <c r="IH36" s="16"/>
      <c r="II36" s="16"/>
      <c r="IJ36" s="16"/>
      <c r="IK36" s="16"/>
      <c r="IL36" s="16"/>
      <c r="IM36" s="16"/>
      <c r="IN36" s="16"/>
      <c r="IO36" s="16"/>
    </row>
    <row r="37" spans="2:249" ht="18" customHeight="1" x14ac:dyDescent="0.25">
      <c r="B37" s="7"/>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9"/>
      <c r="AR37" s="7"/>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9"/>
      <c r="DY37" s="1"/>
      <c r="DZ37" s="1"/>
      <c r="EA37" s="1"/>
      <c r="ED37" s="1"/>
      <c r="EE37" s="1"/>
      <c r="EF37" s="1"/>
      <c r="EG37" s="1"/>
      <c r="EH37" s="1"/>
      <c r="EI37" s="1"/>
      <c r="EJ37" s="1"/>
      <c r="EK37" s="1"/>
      <c r="EL37" s="1"/>
      <c r="EM37" s="1"/>
      <c r="EN37" s="1"/>
      <c r="EO37" s="1"/>
      <c r="EP37" s="1"/>
      <c r="EQ37" s="1"/>
      <c r="ER37" s="1"/>
      <c r="HC37" s="16"/>
      <c r="HD37" s="16"/>
      <c r="HE37" s="16"/>
      <c r="HF37" s="16"/>
      <c r="HG37" s="16"/>
      <c r="HH37" s="16"/>
      <c r="HI37" s="16"/>
      <c r="HJ37" s="16"/>
      <c r="HK37" s="16"/>
      <c r="HL37" s="16"/>
      <c r="HM37" s="16"/>
      <c r="HN37" s="23"/>
      <c r="HO37" s="102"/>
      <c r="HP37" s="102"/>
      <c r="HQ37" s="102"/>
      <c r="HR37" s="16"/>
      <c r="HS37" s="16"/>
      <c r="HT37" s="16"/>
      <c r="HU37" s="16"/>
      <c r="HV37" s="16"/>
      <c r="HW37" s="16"/>
      <c r="HX37" s="16"/>
      <c r="HY37" s="16"/>
      <c r="HZ37" s="16"/>
      <c r="IA37" s="16"/>
      <c r="IB37" s="16"/>
      <c r="IC37" s="16"/>
      <c r="ID37" s="16"/>
      <c r="IE37" s="16"/>
      <c r="IF37" s="16"/>
      <c r="IG37" s="16"/>
      <c r="IH37" s="16"/>
      <c r="II37" s="18"/>
      <c r="IJ37" s="90"/>
      <c r="IK37" s="90"/>
      <c r="IL37" s="90"/>
      <c r="IM37" s="16"/>
      <c r="IN37" s="16"/>
      <c r="IO37" s="16"/>
    </row>
    <row r="38" spans="2:249" ht="18" customHeight="1" x14ac:dyDescent="0.25">
      <c r="B38" s="7"/>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9"/>
      <c r="AR38" s="7"/>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9"/>
      <c r="DY38" s="1"/>
      <c r="DZ38" s="1"/>
      <c r="EA38" s="1"/>
      <c r="ED38" s="1"/>
      <c r="EE38" s="1"/>
      <c r="EF38" s="1"/>
      <c r="EG38" s="1"/>
      <c r="EH38" s="1"/>
      <c r="EI38" s="1"/>
      <c r="EJ38" s="1"/>
      <c r="EK38" s="1"/>
      <c r="EL38" s="1"/>
      <c r="EM38" s="1"/>
      <c r="EN38" s="1"/>
      <c r="EO38" s="1"/>
      <c r="EP38" s="1"/>
      <c r="EQ38" s="1"/>
      <c r="ER38" s="1"/>
      <c r="HN38" s="23"/>
      <c r="HO38" s="90"/>
      <c r="HP38" s="90"/>
      <c r="HQ38" s="90"/>
      <c r="HR38" s="16"/>
      <c r="HS38" s="16"/>
      <c r="HT38" s="16"/>
      <c r="HU38" s="16"/>
      <c r="HV38" s="16"/>
      <c r="HW38" s="16"/>
      <c r="HX38" s="16"/>
      <c r="HY38" s="16"/>
      <c r="HZ38" s="16"/>
      <c r="IA38" s="16"/>
      <c r="IB38" s="16"/>
      <c r="IC38" s="16"/>
      <c r="ID38" s="16"/>
      <c r="IE38" s="16"/>
      <c r="IF38" s="16"/>
      <c r="IG38" s="16"/>
      <c r="IH38" s="16"/>
      <c r="II38" s="18"/>
      <c r="IJ38" s="90"/>
      <c r="IK38" s="90"/>
      <c r="IL38" s="90"/>
      <c r="IM38" s="16"/>
      <c r="IN38" s="16"/>
      <c r="IO38" s="16"/>
    </row>
    <row r="39" spans="2:249" ht="18" customHeight="1" x14ac:dyDescent="0.25">
      <c r="B39" s="7"/>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9"/>
      <c r="AR39" s="7"/>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9"/>
      <c r="DY39" s="1"/>
      <c r="DZ39" s="1"/>
      <c r="EA39" s="1"/>
      <c r="ED39" s="1"/>
      <c r="EE39" s="1"/>
      <c r="EF39" s="1"/>
      <c r="EG39" s="1"/>
      <c r="EH39" s="1"/>
      <c r="EI39" s="1"/>
      <c r="EJ39" s="1"/>
      <c r="EK39" s="1"/>
      <c r="EL39" s="1"/>
      <c r="EM39" s="1"/>
      <c r="EN39" s="1"/>
      <c r="EO39" s="1"/>
      <c r="EP39" s="1"/>
      <c r="EQ39" s="1"/>
      <c r="ER39" s="1"/>
    </row>
    <row r="40" spans="2:249" ht="18" customHeight="1" x14ac:dyDescent="0.25">
      <c r="B40" s="7"/>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9"/>
      <c r="AR40" s="7"/>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9"/>
      <c r="DY40" s="1"/>
      <c r="DZ40" s="1"/>
      <c r="EA40" s="1"/>
      <c r="ED40" s="1"/>
      <c r="EE40" s="1"/>
      <c r="EF40" s="1"/>
      <c r="EG40" s="1"/>
      <c r="EH40" s="1"/>
      <c r="EI40" s="1"/>
      <c r="EJ40" s="1"/>
      <c r="EK40" s="1"/>
      <c r="EL40" s="1"/>
      <c r="EM40" s="1"/>
      <c r="EN40" s="1"/>
      <c r="EO40" s="1"/>
      <c r="EP40" s="1"/>
      <c r="EQ40" s="1"/>
      <c r="ER40" s="1"/>
      <c r="II40" s="100"/>
      <c r="IJ40" s="100"/>
      <c r="IK40" s="100"/>
      <c r="IL40" s="100"/>
      <c r="IM40" s="100"/>
    </row>
    <row r="41" spans="2:249" ht="18" customHeight="1" x14ac:dyDescent="0.25">
      <c r="B41" s="7"/>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9"/>
      <c r="AR41" s="7"/>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9"/>
      <c r="DY41" s="1"/>
      <c r="DZ41" s="1"/>
      <c r="EA41" s="1"/>
      <c r="ED41" s="1"/>
      <c r="EE41" s="1"/>
      <c r="EF41" s="1"/>
      <c r="EG41" s="1"/>
      <c r="EH41" s="1"/>
      <c r="EI41" s="1"/>
      <c r="EJ41" s="1"/>
      <c r="EK41" s="1"/>
      <c r="EL41" s="1"/>
      <c r="EM41" s="1"/>
      <c r="EN41" s="1"/>
      <c r="EO41" s="1"/>
      <c r="EP41" s="1"/>
      <c r="EQ41" s="1"/>
      <c r="ER41" s="1"/>
      <c r="II41" s="101"/>
      <c r="IJ41" s="101"/>
      <c r="IK41" s="101"/>
      <c r="IL41" s="101"/>
      <c r="IM41" s="101"/>
    </row>
    <row r="42" spans="2:249" ht="18" customHeight="1" x14ac:dyDescent="0.25">
      <c r="B42" s="7"/>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9"/>
      <c r="AR42" s="7"/>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9"/>
      <c r="DY42" s="1"/>
      <c r="DZ42" s="1"/>
      <c r="EA42" s="1"/>
      <c r="ED42" s="1"/>
      <c r="EE42" s="1"/>
      <c r="EF42" s="1"/>
      <c r="EG42" s="1"/>
      <c r="EH42" s="1"/>
      <c r="EI42" s="1"/>
      <c r="EJ42" s="1"/>
      <c r="EK42" s="1"/>
      <c r="EL42" s="1"/>
      <c r="EM42" s="1"/>
      <c r="EN42" s="1"/>
      <c r="EO42" s="1"/>
      <c r="EP42" s="1"/>
      <c r="EQ42" s="1"/>
      <c r="ER42" s="1"/>
      <c r="II42" s="99"/>
      <c r="IJ42" s="99"/>
      <c r="IK42" s="99"/>
      <c r="IL42" s="99"/>
      <c r="IM42" s="99"/>
    </row>
    <row r="43" spans="2:249" ht="18" customHeight="1" x14ac:dyDescent="0.25">
      <c r="B43" s="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9"/>
      <c r="AR43" s="7"/>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9"/>
      <c r="DY43" s="1"/>
      <c r="DZ43" s="1"/>
      <c r="EA43" s="1"/>
      <c r="ED43" s="1"/>
      <c r="EE43" s="1"/>
      <c r="EF43" s="1"/>
      <c r="EG43" s="1"/>
      <c r="EH43" s="1"/>
      <c r="EI43" s="1"/>
      <c r="EJ43" s="1"/>
      <c r="EK43" s="1"/>
      <c r="EL43" s="1"/>
      <c r="EM43" s="1"/>
      <c r="EN43" s="1"/>
      <c r="EO43" s="1"/>
      <c r="EP43" s="1"/>
      <c r="EQ43" s="1"/>
      <c r="ER43" s="1"/>
      <c r="II43" s="90"/>
      <c r="IJ43" s="90"/>
      <c r="IK43" s="90"/>
      <c r="IL43" s="90"/>
      <c r="IM43" s="90"/>
    </row>
    <row r="44" spans="2:249" ht="18" customHeight="1" x14ac:dyDescent="0.25">
      <c r="B44" s="7"/>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9"/>
      <c r="AR44" s="7"/>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9"/>
      <c r="DY44" s="1"/>
      <c r="DZ44" s="1"/>
      <c r="EA44" s="1"/>
      <c r="ED44" s="1"/>
      <c r="EE44" s="1"/>
      <c r="EF44" s="1"/>
      <c r="EG44" s="1"/>
      <c r="EH44" s="1"/>
      <c r="EI44" s="1"/>
      <c r="EJ44" s="1"/>
      <c r="EK44" s="1"/>
      <c r="EL44" s="1"/>
      <c r="EM44" s="1"/>
      <c r="EN44" s="1"/>
      <c r="EO44" s="1"/>
      <c r="EP44" s="1"/>
      <c r="EQ44" s="1"/>
      <c r="ER44" s="1"/>
      <c r="II44" s="90"/>
      <c r="IJ44" s="90"/>
      <c r="IK44" s="90"/>
      <c r="IL44" s="90"/>
      <c r="IM44" s="90"/>
    </row>
    <row r="45" spans="2:249" ht="18" customHeight="1" x14ac:dyDescent="0.25">
      <c r="B45" s="7"/>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9"/>
      <c r="AR45" s="7"/>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9"/>
      <c r="DY45" s="1"/>
      <c r="DZ45" s="1"/>
      <c r="EA45" s="1"/>
      <c r="ED45" s="1"/>
      <c r="EE45" s="1"/>
      <c r="EF45" s="1"/>
      <c r="EG45" s="1"/>
      <c r="EH45" s="1"/>
      <c r="EI45" s="1"/>
      <c r="EJ45" s="1"/>
      <c r="EK45" s="1"/>
      <c r="EL45" s="1"/>
      <c r="EM45" s="1"/>
      <c r="EN45" s="1"/>
      <c r="EO45" s="1"/>
      <c r="EP45" s="1"/>
      <c r="EQ45" s="1"/>
      <c r="ER45" s="1"/>
      <c r="II45" s="90"/>
      <c r="IJ45" s="90"/>
      <c r="IK45" s="90"/>
      <c r="IL45" s="90"/>
      <c r="IM45" s="90"/>
    </row>
    <row r="46" spans="2:249" ht="18" customHeight="1" x14ac:dyDescent="0.25">
      <c r="B46" s="7"/>
      <c r="AP46" s="25"/>
      <c r="AR46" s="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9"/>
      <c r="DY46" s="1"/>
      <c r="DZ46" s="1"/>
      <c r="EA46" s="1"/>
      <c r="ED46" s="1"/>
      <c r="EE46" s="1"/>
      <c r="EF46" s="1"/>
      <c r="EG46" s="1"/>
      <c r="EH46" s="1"/>
      <c r="EI46" s="1"/>
      <c r="EJ46" s="1"/>
      <c r="EK46" s="1"/>
      <c r="EL46" s="1"/>
      <c r="EM46" s="1"/>
      <c r="EN46" s="1"/>
      <c r="EO46" s="1"/>
      <c r="EP46" s="1"/>
      <c r="EQ46" s="1"/>
      <c r="ER46" s="1"/>
      <c r="II46" s="90"/>
      <c r="IJ46" s="90"/>
      <c r="IK46" s="90"/>
      <c r="IL46" s="90"/>
      <c r="IM46" s="90"/>
    </row>
    <row r="47" spans="2:249"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Y47" s="1"/>
      <c r="DZ47" s="1"/>
      <c r="EA47" s="1"/>
      <c r="ED47" s="1"/>
      <c r="EE47" s="1"/>
      <c r="EF47" s="1"/>
      <c r="EG47" s="1"/>
      <c r="EH47" s="1"/>
      <c r="EI47" s="1"/>
      <c r="EJ47" s="1"/>
      <c r="EK47" s="1"/>
      <c r="EL47" s="1"/>
      <c r="EM47" s="1"/>
      <c r="EN47" s="1"/>
      <c r="EO47" s="1"/>
      <c r="EP47" s="1"/>
      <c r="EQ47" s="1"/>
      <c r="ER47" s="1"/>
      <c r="II47" s="90"/>
      <c r="IJ47" s="90"/>
      <c r="IK47" s="90"/>
      <c r="IL47" s="90"/>
      <c r="IM47" s="90"/>
    </row>
    <row r="48" spans="2:249" ht="18" customHeight="1" x14ac:dyDescent="0.25">
      <c r="B48" s="7"/>
      <c r="D48" s="26" t="s">
        <v>4</v>
      </c>
      <c r="AP48" s="9"/>
      <c r="AR48" s="7"/>
      <c r="AT48" s="26" t="s">
        <v>4</v>
      </c>
      <c r="CE48" s="15" t="s">
        <v>5</v>
      </c>
      <c r="CF48" s="9"/>
      <c r="DY48" s="1"/>
      <c r="DZ48" s="1"/>
      <c r="EA48" s="1"/>
      <c r="ED48" s="1"/>
      <c r="EE48" s="1"/>
      <c r="EF48" s="1"/>
      <c r="EG48" s="1"/>
      <c r="EH48" s="1"/>
      <c r="EI48" s="1"/>
      <c r="EJ48" s="1"/>
      <c r="EK48" s="1"/>
      <c r="EL48" s="1"/>
      <c r="EM48" s="1"/>
      <c r="EN48" s="1"/>
      <c r="EO48" s="1"/>
      <c r="EP48" s="1"/>
      <c r="EQ48" s="1"/>
      <c r="ER48" s="1"/>
      <c r="II48" s="90"/>
      <c r="IJ48" s="90"/>
      <c r="IK48" s="90"/>
      <c r="IL48" s="90"/>
      <c r="IM48" s="90"/>
    </row>
    <row r="49" spans="2:247" ht="18" customHeight="1" x14ac:dyDescent="0.25">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95</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c r="DY49" s="1"/>
      <c r="DZ49" s="1"/>
      <c r="EA49" s="1"/>
      <c r="ED49" s="1"/>
      <c r="EE49" s="1"/>
      <c r="EF49" s="1"/>
      <c r="EG49" s="1"/>
      <c r="EH49" s="1"/>
      <c r="EI49" s="1"/>
      <c r="EJ49" s="1"/>
      <c r="EK49" s="1"/>
      <c r="EL49" s="1"/>
      <c r="EM49" s="1"/>
      <c r="EN49" s="1"/>
      <c r="EO49" s="1"/>
      <c r="EP49" s="1"/>
      <c r="EQ49" s="1"/>
      <c r="ER49" s="1"/>
      <c r="II49" s="90"/>
      <c r="IJ49" s="90"/>
      <c r="IK49" s="90"/>
      <c r="IL49" s="90"/>
      <c r="IM49" s="90"/>
    </row>
    <row r="50" spans="2:247" ht="18" customHeight="1" x14ac:dyDescent="0.25">
      <c r="DY50" s="1"/>
      <c r="DZ50" s="1"/>
      <c r="EA50" s="1"/>
      <c r="ED50" s="1"/>
      <c r="EE50" s="1"/>
      <c r="EF50" s="1"/>
      <c r="EG50" s="1"/>
      <c r="EH50" s="1"/>
      <c r="EI50" s="1"/>
      <c r="EJ50" s="1"/>
      <c r="EK50" s="1"/>
      <c r="EL50" s="1"/>
      <c r="EM50" s="1"/>
      <c r="EN50" s="1"/>
      <c r="EO50" s="1"/>
      <c r="EP50" s="1"/>
      <c r="EQ50" s="1"/>
      <c r="ER50" s="1"/>
      <c r="II50" s="90"/>
      <c r="IJ50" s="90"/>
      <c r="IK50" s="90"/>
      <c r="IL50" s="90"/>
      <c r="IM50" s="90"/>
    </row>
    <row r="51" spans="2:247"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DY51" s="1"/>
      <c r="DZ51" s="1"/>
      <c r="EA51" s="1"/>
      <c r="ED51" s="1"/>
      <c r="EE51" s="1"/>
      <c r="EF51" s="1"/>
      <c r="EG51" s="1"/>
      <c r="EH51" s="1"/>
      <c r="EI51" s="1"/>
      <c r="EJ51" s="1"/>
      <c r="EK51" s="1"/>
      <c r="EL51" s="1"/>
      <c r="EM51" s="1"/>
      <c r="EN51" s="1"/>
      <c r="EO51" s="1"/>
      <c r="EP51" s="1"/>
      <c r="EQ51" s="1"/>
      <c r="ER51" s="1"/>
      <c r="II51" s="90"/>
      <c r="IJ51" s="90"/>
      <c r="IK51" s="90"/>
      <c r="IL51" s="90"/>
      <c r="IM51" s="90"/>
    </row>
    <row r="52" spans="2:247" ht="18" customHeight="1" x14ac:dyDescent="0.25">
      <c r="B52" s="7"/>
      <c r="AN52" s="8"/>
      <c r="AP52" s="9"/>
      <c r="DY52" s="1"/>
      <c r="DZ52" s="1"/>
      <c r="EA52" s="1"/>
      <c r="ED52" s="1"/>
      <c r="EE52" s="1"/>
      <c r="EF52" s="1"/>
      <c r="EG52" s="1"/>
      <c r="EH52" s="1"/>
      <c r="EI52" s="1"/>
      <c r="EJ52" s="1"/>
      <c r="EK52" s="1"/>
      <c r="EL52" s="1"/>
      <c r="EM52" s="1"/>
      <c r="EN52" s="1"/>
      <c r="EO52" s="1"/>
      <c r="EP52" s="1"/>
      <c r="EQ52" s="1"/>
      <c r="ER52" s="1"/>
      <c r="II52" s="90"/>
      <c r="IJ52" s="90"/>
      <c r="IK52" s="90"/>
      <c r="IL52" s="90"/>
      <c r="IM52" s="90"/>
    </row>
    <row r="53" spans="2:247" ht="18" customHeight="1" x14ac:dyDescent="0.25">
      <c r="B53" s="7"/>
      <c r="AN53" s="10"/>
      <c r="AP53" s="9"/>
      <c r="DY53" s="1"/>
      <c r="DZ53" s="1"/>
      <c r="EA53" s="1"/>
      <c r="ED53" s="1"/>
      <c r="EE53" s="1"/>
      <c r="EF53" s="1"/>
      <c r="EG53" s="1"/>
      <c r="EH53" s="1"/>
      <c r="EI53" s="1"/>
      <c r="EJ53" s="1"/>
      <c r="EK53" s="1"/>
      <c r="EL53" s="1"/>
      <c r="EM53" s="1"/>
      <c r="EN53" s="1"/>
      <c r="EO53" s="1"/>
      <c r="EP53" s="1"/>
      <c r="EQ53" s="1"/>
      <c r="ER53" s="1"/>
      <c r="II53" s="90"/>
      <c r="IJ53" s="90"/>
      <c r="IK53" s="90"/>
      <c r="IL53" s="90"/>
      <c r="IM53" s="90"/>
    </row>
    <row r="54" spans="2:247" ht="18" customHeight="1" thickBot="1" x14ac:dyDescent="0.3">
      <c r="B54" s="7"/>
      <c r="C54" s="11" t="s">
        <v>94</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DY54" s="1"/>
      <c r="DZ54" s="1"/>
      <c r="EA54" s="1"/>
      <c r="ED54" s="1"/>
      <c r="EE54" s="1"/>
      <c r="EF54" s="1"/>
      <c r="EG54" s="1"/>
      <c r="EH54" s="1"/>
      <c r="EI54" s="1"/>
      <c r="EJ54" s="1"/>
      <c r="EK54" s="1"/>
      <c r="EL54" s="1"/>
      <c r="EM54" s="1"/>
      <c r="EN54" s="1"/>
      <c r="EO54" s="1"/>
      <c r="EP54" s="1"/>
      <c r="EQ54" s="1"/>
      <c r="ER54" s="1"/>
      <c r="II54" s="90"/>
      <c r="IJ54" s="90"/>
      <c r="IK54" s="90"/>
      <c r="IL54" s="90"/>
      <c r="IM54" s="90"/>
    </row>
    <row r="55" spans="2:247" ht="18" customHeight="1" x14ac:dyDescent="0.25">
      <c r="B55" s="7"/>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9"/>
      <c r="DY55" s="1"/>
      <c r="DZ55" s="1"/>
      <c r="EA55" s="1"/>
      <c r="ED55" s="1"/>
      <c r="EE55" s="1"/>
      <c r="EF55" s="1"/>
      <c r="EG55" s="1"/>
      <c r="EH55" s="1"/>
      <c r="EI55" s="1"/>
      <c r="EJ55" s="1"/>
      <c r="EK55" s="1"/>
      <c r="EL55" s="1"/>
      <c r="EM55" s="1"/>
      <c r="EN55" s="1"/>
      <c r="EO55" s="1"/>
      <c r="EP55" s="1"/>
      <c r="EQ55" s="1"/>
      <c r="ER55" s="1"/>
      <c r="II55" s="90"/>
      <c r="IJ55" s="90"/>
      <c r="IK55" s="90"/>
      <c r="IL55" s="90"/>
      <c r="IM55" s="90"/>
    </row>
    <row r="56" spans="2:247" ht="18" customHeight="1" x14ac:dyDescent="0.3">
      <c r="B56" s="7"/>
      <c r="C56" s="17"/>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9"/>
      <c r="DY56" s="1"/>
      <c r="DZ56" s="1"/>
      <c r="EA56" s="1"/>
      <c r="ED56" s="1"/>
      <c r="EE56" s="1"/>
      <c r="EF56" s="1"/>
      <c r="EG56" s="1"/>
      <c r="EH56" s="1"/>
      <c r="EI56" s="1"/>
      <c r="EJ56" s="1"/>
      <c r="EK56" s="1"/>
      <c r="EL56" s="1"/>
      <c r="EM56" s="1"/>
      <c r="EN56" s="1"/>
      <c r="EO56" s="1"/>
      <c r="EP56" s="1"/>
      <c r="EQ56" s="1"/>
      <c r="ER56" s="1"/>
      <c r="II56" s="90"/>
      <c r="IJ56" s="90"/>
      <c r="IK56" s="90"/>
      <c r="IL56" s="90"/>
      <c r="IM56" s="90"/>
    </row>
    <row r="57" spans="2:247" ht="18" customHeight="1" x14ac:dyDescent="0.25">
      <c r="B57" s="7"/>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9"/>
      <c r="DY57" s="1"/>
      <c r="DZ57" s="1"/>
      <c r="EA57" s="1"/>
      <c r="ED57" s="1"/>
      <c r="EE57" s="1"/>
      <c r="EF57" s="1"/>
      <c r="EG57" s="1"/>
      <c r="EH57" s="1"/>
      <c r="EI57" s="1"/>
      <c r="EJ57" s="1"/>
      <c r="EK57" s="1"/>
      <c r="EL57" s="1"/>
      <c r="EM57" s="1"/>
      <c r="EN57" s="1"/>
      <c r="EO57" s="1"/>
      <c r="EP57" s="1"/>
      <c r="EQ57" s="1"/>
      <c r="ER57" s="1"/>
      <c r="II57" s="98"/>
      <c r="IJ57" s="98"/>
      <c r="IK57" s="98"/>
      <c r="IL57" s="98"/>
      <c r="IM57" s="98"/>
    </row>
    <row r="58" spans="2:247" ht="18" customHeight="1" x14ac:dyDescent="0.25">
      <c r="B58" s="7"/>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9"/>
      <c r="DY58" s="1"/>
      <c r="DZ58" s="1"/>
      <c r="EA58" s="1"/>
      <c r="ED58" s="1"/>
      <c r="EE58" s="1"/>
      <c r="EF58" s="1"/>
      <c r="EG58" s="1"/>
      <c r="EH58" s="1"/>
      <c r="EI58" s="1"/>
      <c r="EJ58" s="1"/>
      <c r="EK58" s="1"/>
      <c r="EL58" s="1"/>
      <c r="EM58" s="1"/>
      <c r="EN58" s="1"/>
      <c r="EO58" s="1"/>
      <c r="EP58" s="1"/>
      <c r="EQ58" s="1"/>
      <c r="ER58" s="1"/>
      <c r="II58" s="99"/>
      <c r="IJ58" s="99"/>
      <c r="IK58" s="99"/>
      <c r="IL58" s="99"/>
      <c r="IM58" s="99"/>
    </row>
    <row r="59" spans="2:247" ht="18" customHeight="1" x14ac:dyDescent="0.25">
      <c r="B59" s="7"/>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9"/>
      <c r="DY59" s="1"/>
      <c r="DZ59" s="1"/>
      <c r="EA59" s="1"/>
      <c r="ED59" s="1"/>
      <c r="EE59" s="1"/>
      <c r="EF59" s="1"/>
      <c r="EG59" s="1"/>
      <c r="EH59" s="1"/>
      <c r="EI59" s="1"/>
      <c r="EJ59" s="1"/>
      <c r="EK59" s="1"/>
      <c r="EL59" s="1"/>
      <c r="EM59" s="1"/>
      <c r="EN59" s="1"/>
      <c r="EO59" s="1"/>
      <c r="EP59" s="1"/>
      <c r="EQ59" s="1"/>
      <c r="ER59" s="1"/>
    </row>
    <row r="60" spans="2:247" ht="18" customHeight="1" x14ac:dyDescent="0.25">
      <c r="B60" s="7"/>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9"/>
      <c r="DY60" s="1"/>
      <c r="DZ60" s="1"/>
      <c r="EA60" s="1"/>
      <c r="ED60" s="1"/>
      <c r="EE60" s="1"/>
      <c r="EF60" s="1"/>
      <c r="EG60" s="1"/>
      <c r="EH60" s="1"/>
      <c r="EI60" s="1"/>
      <c r="EJ60" s="1"/>
      <c r="EK60" s="1"/>
      <c r="EL60" s="1"/>
      <c r="EM60" s="1"/>
      <c r="EN60" s="1"/>
      <c r="EO60" s="1"/>
      <c r="EP60" s="1"/>
      <c r="EQ60" s="1"/>
      <c r="ER60" s="1"/>
      <c r="HL60" s="95"/>
      <c r="HM60" s="95"/>
      <c r="HN60" s="95"/>
      <c r="HO60" s="95"/>
      <c r="HP60" s="95"/>
      <c r="HQ60" s="95"/>
      <c r="HR60" s="95"/>
      <c r="HS60" s="95"/>
      <c r="HT60" s="95"/>
      <c r="HU60" s="95"/>
      <c r="HV60" s="95"/>
      <c r="HW60" s="95"/>
      <c r="HX60" s="95"/>
      <c r="HY60" s="95"/>
      <c r="HZ60" s="96"/>
      <c r="IA60" s="96"/>
      <c r="IB60" s="96"/>
      <c r="IC60" s="96"/>
    </row>
    <row r="61" spans="2:247" ht="18" customHeight="1" x14ac:dyDescent="0.25">
      <c r="B61" s="7"/>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9"/>
      <c r="DY61" s="1"/>
      <c r="DZ61" s="1"/>
      <c r="EA61" s="1"/>
      <c r="ED61" s="1"/>
      <c r="EE61" s="1"/>
      <c r="EF61" s="1"/>
      <c r="EG61" s="1"/>
      <c r="EH61" s="1"/>
      <c r="EI61" s="1"/>
      <c r="EJ61" s="1"/>
      <c r="EK61" s="1"/>
      <c r="EL61" s="1"/>
      <c r="EM61" s="1"/>
      <c r="EN61" s="1"/>
      <c r="EO61" s="1"/>
      <c r="EP61" s="1"/>
      <c r="EQ61" s="1"/>
      <c r="ER61" s="1"/>
    </row>
    <row r="62" spans="2:247" ht="18" customHeight="1" x14ac:dyDescent="0.25">
      <c r="B62" s="7"/>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9"/>
      <c r="DY62" s="1"/>
      <c r="DZ62" s="1"/>
      <c r="EA62" s="1"/>
      <c r="ED62" s="1"/>
      <c r="EE62" s="1"/>
      <c r="EF62" s="1"/>
      <c r="EG62" s="1"/>
      <c r="EH62" s="1"/>
      <c r="EI62" s="1"/>
      <c r="EJ62" s="1"/>
      <c r="EK62" s="1"/>
      <c r="EL62" s="1"/>
      <c r="EM62" s="1"/>
      <c r="EN62" s="1"/>
      <c r="EO62" s="1"/>
      <c r="EP62" s="1"/>
      <c r="EQ62" s="1"/>
      <c r="ER62" s="1"/>
    </row>
    <row r="63" spans="2:247" ht="18" customHeight="1" x14ac:dyDescent="0.25">
      <c r="B63" s="7"/>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9"/>
      <c r="DY63" s="1"/>
      <c r="DZ63" s="1"/>
      <c r="EA63" s="1"/>
      <c r="ED63" s="1"/>
      <c r="EE63" s="1"/>
      <c r="EF63" s="1"/>
      <c r="EG63" s="1"/>
      <c r="EH63" s="1"/>
      <c r="EI63" s="1"/>
      <c r="EJ63" s="1"/>
      <c r="EK63" s="1"/>
      <c r="EL63" s="1"/>
      <c r="EM63" s="1"/>
      <c r="EN63" s="1"/>
      <c r="EO63" s="1"/>
      <c r="EP63" s="1"/>
      <c r="EQ63" s="1"/>
      <c r="ER63" s="1"/>
    </row>
    <row r="64" spans="2:247" ht="18" customHeight="1" x14ac:dyDescent="0.3">
      <c r="B64" s="7"/>
      <c r="C64" s="17"/>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9"/>
      <c r="DY64" s="1"/>
      <c r="DZ64" s="1"/>
      <c r="EA64" s="1"/>
      <c r="ED64" s="1"/>
      <c r="EE64" s="1"/>
      <c r="EF64" s="1"/>
      <c r="EG64" s="1"/>
      <c r="EH64" s="1"/>
      <c r="EI64" s="1"/>
      <c r="EJ64" s="1"/>
      <c r="EK64" s="1"/>
      <c r="EL64" s="1"/>
      <c r="EM64" s="1"/>
      <c r="EN64" s="1"/>
      <c r="EO64" s="1"/>
      <c r="EP64" s="1"/>
      <c r="EQ64" s="1"/>
      <c r="ER64" s="1"/>
    </row>
    <row r="65" spans="2:148" ht="18" customHeight="1" x14ac:dyDescent="0.25">
      <c r="B65" s="7"/>
      <c r="AP65" s="9"/>
      <c r="DY65" s="1"/>
      <c r="DZ65" s="1"/>
      <c r="EA65" s="1"/>
      <c r="ED65" s="1"/>
      <c r="EE65" s="1"/>
      <c r="EF65" s="1"/>
      <c r="EG65" s="1"/>
      <c r="EH65" s="1"/>
      <c r="EI65" s="1"/>
      <c r="EJ65" s="1"/>
      <c r="EK65" s="1"/>
      <c r="EL65" s="1"/>
      <c r="EM65" s="1"/>
      <c r="EN65" s="1"/>
      <c r="EO65" s="1"/>
      <c r="EP65" s="1"/>
      <c r="EQ65" s="1"/>
      <c r="ER65" s="1"/>
    </row>
    <row r="66" spans="2:148" ht="18" customHeight="1" x14ac:dyDescent="0.25">
      <c r="B66" s="7"/>
      <c r="AP66" s="9"/>
      <c r="DY66" s="1"/>
      <c r="DZ66" s="1"/>
      <c r="EA66" s="1"/>
      <c r="ED66" s="1"/>
      <c r="EE66" s="1"/>
      <c r="EF66" s="1"/>
      <c r="EG66" s="1"/>
      <c r="EH66" s="1"/>
      <c r="EI66" s="1"/>
      <c r="EJ66" s="1"/>
      <c r="EK66" s="1"/>
      <c r="EL66" s="1"/>
      <c r="EM66" s="1"/>
      <c r="EN66" s="1"/>
      <c r="EO66" s="1"/>
      <c r="EP66" s="1"/>
      <c r="EQ66" s="1"/>
      <c r="ER66" s="1"/>
    </row>
    <row r="67" spans="2:148" ht="18" customHeight="1" x14ac:dyDescent="0.25">
      <c r="B67" s="7"/>
      <c r="AP67" s="9"/>
      <c r="DY67" s="1"/>
      <c r="DZ67" s="1"/>
      <c r="EA67" s="1"/>
      <c r="ED67" s="1"/>
      <c r="EE67" s="1"/>
      <c r="EF67" s="1"/>
      <c r="EG67" s="1"/>
      <c r="EH67" s="1"/>
      <c r="EI67" s="1"/>
      <c r="EJ67" s="1"/>
      <c r="EK67" s="1"/>
      <c r="EL67" s="1"/>
      <c r="EM67" s="1"/>
      <c r="EN67" s="1"/>
      <c r="EO67" s="1"/>
      <c r="EP67" s="1"/>
      <c r="EQ67" s="1"/>
      <c r="ER67" s="1"/>
    </row>
    <row r="68" spans="2:148" ht="18" customHeight="1" x14ac:dyDescent="0.25">
      <c r="B68" s="7"/>
      <c r="AP68" s="9"/>
      <c r="DY68" s="1"/>
      <c r="DZ68" s="1"/>
      <c r="EA68" s="1"/>
      <c r="ED68" s="1"/>
      <c r="EE68" s="1"/>
      <c r="EF68" s="1"/>
      <c r="EG68" s="1"/>
      <c r="EH68" s="1"/>
      <c r="EI68" s="1"/>
      <c r="EJ68" s="1"/>
      <c r="EK68" s="1"/>
      <c r="EL68" s="1"/>
      <c r="EM68" s="1"/>
      <c r="EN68" s="1"/>
      <c r="EO68" s="1"/>
      <c r="EP68" s="1"/>
      <c r="EQ68" s="1"/>
      <c r="ER68" s="1"/>
    </row>
    <row r="69" spans="2:148" ht="18" customHeight="1" x14ac:dyDescent="0.25">
      <c r="B69" s="7"/>
      <c r="AP69" s="9"/>
      <c r="DY69" s="1"/>
      <c r="DZ69" s="1"/>
      <c r="EA69" s="1"/>
      <c r="ED69" s="1"/>
      <c r="EE69" s="1"/>
      <c r="EF69" s="1"/>
      <c r="EG69" s="1"/>
      <c r="EH69" s="1"/>
      <c r="EI69" s="1"/>
      <c r="EJ69" s="1"/>
      <c r="EK69" s="1"/>
      <c r="EL69" s="1"/>
      <c r="EM69" s="1"/>
      <c r="EN69" s="1"/>
      <c r="EO69" s="1"/>
      <c r="EP69" s="1"/>
      <c r="EQ69" s="1"/>
      <c r="ER69" s="1"/>
    </row>
    <row r="70" spans="2:148" ht="18" customHeight="1" x14ac:dyDescent="0.25">
      <c r="B70" s="7"/>
      <c r="AP70" s="9"/>
      <c r="DY70" s="1"/>
      <c r="DZ70" s="1"/>
      <c r="EA70" s="1"/>
      <c r="ED70" s="1"/>
      <c r="EE70" s="1"/>
      <c r="EF70" s="1"/>
      <c r="EG70" s="1"/>
      <c r="EH70" s="1"/>
      <c r="EI70" s="1"/>
      <c r="EJ70" s="1"/>
      <c r="EK70" s="1"/>
      <c r="EL70" s="1"/>
      <c r="EM70" s="1"/>
      <c r="EN70" s="1"/>
      <c r="EO70" s="1"/>
      <c r="EP70" s="1"/>
      <c r="EQ70" s="1"/>
      <c r="ER70" s="1"/>
    </row>
    <row r="71" spans="2:148" ht="18" customHeight="1" x14ac:dyDescent="0.25">
      <c r="B71" s="7"/>
      <c r="AP71" s="9"/>
      <c r="DY71" s="1"/>
      <c r="DZ71" s="1"/>
      <c r="EA71" s="1"/>
      <c r="ED71" s="1"/>
      <c r="EE71" s="1"/>
      <c r="EF71" s="1"/>
      <c r="EG71" s="1"/>
      <c r="EH71" s="1"/>
      <c r="EI71" s="1"/>
      <c r="EJ71" s="1"/>
      <c r="EK71" s="1"/>
      <c r="EL71" s="1"/>
      <c r="EM71" s="1"/>
      <c r="EN71" s="1"/>
      <c r="EO71" s="1"/>
      <c r="EP71" s="1"/>
      <c r="EQ71" s="1"/>
      <c r="ER71" s="1"/>
    </row>
    <row r="72" spans="2:148" ht="18" customHeight="1" x14ac:dyDescent="0.3">
      <c r="B72" s="7"/>
      <c r="C72" s="17"/>
      <c r="AP72" s="9"/>
      <c r="DY72" s="1"/>
      <c r="DZ72" s="1"/>
      <c r="EA72" s="1"/>
      <c r="ED72" s="1"/>
      <c r="EE72" s="1"/>
      <c r="EF72" s="1"/>
      <c r="EG72" s="1"/>
      <c r="EH72" s="1"/>
      <c r="EI72" s="1"/>
      <c r="EJ72" s="1"/>
      <c r="EK72" s="1"/>
      <c r="EL72" s="1"/>
      <c r="EM72" s="1"/>
      <c r="EN72" s="1"/>
      <c r="EO72" s="1"/>
      <c r="EP72" s="1"/>
      <c r="EQ72" s="1"/>
      <c r="ER72" s="1"/>
    </row>
    <row r="73" spans="2:148" ht="18" customHeight="1" x14ac:dyDescent="0.25">
      <c r="B73" s="7"/>
      <c r="AP73" s="9"/>
      <c r="DY73" s="1"/>
      <c r="DZ73" s="1"/>
      <c r="EA73" s="1"/>
      <c r="ED73" s="1"/>
      <c r="EE73" s="1"/>
      <c r="EF73" s="1"/>
      <c r="EG73" s="1"/>
      <c r="EH73" s="1"/>
      <c r="EI73" s="1"/>
      <c r="EJ73" s="1"/>
      <c r="EK73" s="1"/>
      <c r="EL73" s="1"/>
      <c r="EM73" s="1"/>
      <c r="EN73" s="1"/>
      <c r="EO73" s="1"/>
      <c r="EP73" s="1"/>
      <c r="EQ73" s="1"/>
      <c r="ER73" s="1"/>
    </row>
    <row r="74" spans="2:148" ht="18" customHeight="1" x14ac:dyDescent="0.25">
      <c r="B74" s="7"/>
      <c r="AP74" s="9"/>
      <c r="DY74" s="1"/>
      <c r="DZ74" s="1"/>
      <c r="EA74" s="1"/>
      <c r="ED74" s="1"/>
      <c r="EE74" s="1"/>
      <c r="EF74" s="1"/>
      <c r="EG74" s="1"/>
      <c r="EH74" s="1"/>
      <c r="EI74" s="1"/>
      <c r="EJ74" s="1"/>
      <c r="EK74" s="1"/>
      <c r="EL74" s="1"/>
      <c r="EM74" s="1"/>
      <c r="EN74" s="1"/>
      <c r="EO74" s="1"/>
      <c r="EP74" s="1"/>
      <c r="EQ74" s="1"/>
      <c r="ER74" s="1"/>
    </row>
    <row r="75" spans="2:148" ht="18" customHeight="1" x14ac:dyDescent="0.25">
      <c r="B75" s="7"/>
      <c r="AP75" s="9"/>
      <c r="DY75" s="1"/>
      <c r="DZ75" s="1"/>
      <c r="EA75" s="1"/>
      <c r="ED75" s="1"/>
      <c r="EE75" s="1"/>
      <c r="EF75" s="1"/>
      <c r="EG75" s="1"/>
      <c r="EH75" s="1"/>
      <c r="EI75" s="1"/>
      <c r="EJ75" s="1"/>
      <c r="EK75" s="1"/>
      <c r="EL75" s="1"/>
      <c r="EM75" s="1"/>
      <c r="EN75" s="1"/>
      <c r="EO75" s="1"/>
      <c r="EP75" s="1"/>
      <c r="EQ75" s="1"/>
      <c r="ER75" s="1"/>
    </row>
    <row r="76" spans="2:148" ht="18" customHeight="1" x14ac:dyDescent="0.25">
      <c r="B76" s="7"/>
      <c r="AP76" s="9"/>
      <c r="DY76" s="1"/>
      <c r="DZ76" s="1"/>
      <c r="EA76" s="1"/>
      <c r="ED76" s="1"/>
      <c r="EE76" s="1"/>
      <c r="EF76" s="1"/>
      <c r="EG76" s="1"/>
      <c r="EH76" s="1"/>
      <c r="EI76" s="1"/>
      <c r="EJ76" s="1"/>
      <c r="EK76" s="1"/>
      <c r="EL76" s="1"/>
      <c r="EM76" s="1"/>
      <c r="EN76" s="1"/>
      <c r="EO76" s="1"/>
      <c r="EP76" s="1"/>
      <c r="EQ76" s="1"/>
      <c r="ER76" s="1"/>
    </row>
    <row r="77" spans="2:148" ht="18" customHeight="1" x14ac:dyDescent="0.25">
      <c r="B77" s="7"/>
      <c r="AP77" s="9"/>
      <c r="DY77" s="1"/>
      <c r="DZ77" s="1"/>
      <c r="EA77" s="1"/>
      <c r="ED77" s="1"/>
      <c r="EE77" s="1"/>
      <c r="EF77" s="1"/>
      <c r="EG77" s="1"/>
      <c r="EH77" s="1"/>
      <c r="EI77" s="1"/>
      <c r="EJ77" s="1"/>
      <c r="EK77" s="1"/>
      <c r="EL77" s="1"/>
      <c r="EM77" s="1"/>
      <c r="EN77" s="1"/>
      <c r="EO77" s="1"/>
      <c r="EP77" s="1"/>
      <c r="EQ77" s="1"/>
      <c r="ER77" s="1"/>
    </row>
    <row r="78" spans="2:148" ht="18" customHeight="1" x14ac:dyDescent="0.25">
      <c r="B78" s="7"/>
      <c r="AP78" s="9"/>
      <c r="DY78" s="1"/>
      <c r="DZ78" s="1"/>
      <c r="EA78" s="1"/>
      <c r="ED78" s="1"/>
      <c r="EE78" s="1"/>
      <c r="EF78" s="1"/>
      <c r="EG78" s="1"/>
      <c r="EH78" s="1"/>
      <c r="EI78" s="1"/>
      <c r="EJ78" s="1"/>
      <c r="EK78" s="1"/>
      <c r="EL78" s="1"/>
      <c r="EM78" s="1"/>
      <c r="EN78" s="1"/>
      <c r="EO78" s="1"/>
      <c r="EP78" s="1"/>
      <c r="EQ78" s="1"/>
      <c r="ER78" s="1"/>
    </row>
    <row r="79" spans="2:148" ht="18" customHeight="1" x14ac:dyDescent="0.25">
      <c r="B79" s="7"/>
      <c r="AP79" s="9"/>
      <c r="DY79" s="1"/>
      <c r="DZ79" s="1"/>
      <c r="EA79" s="1"/>
      <c r="ED79" s="1"/>
      <c r="EE79" s="1"/>
      <c r="EF79" s="1"/>
      <c r="EG79" s="1"/>
      <c r="EH79" s="1"/>
      <c r="EI79" s="1"/>
      <c r="EJ79" s="1"/>
      <c r="EK79" s="1"/>
      <c r="EL79" s="1"/>
      <c r="EM79" s="1"/>
      <c r="EN79" s="1"/>
      <c r="EO79" s="1"/>
      <c r="EP79" s="1"/>
      <c r="EQ79" s="1"/>
      <c r="ER79" s="1"/>
    </row>
    <row r="80" spans="2:148" ht="18" customHeight="1" x14ac:dyDescent="0.25">
      <c r="B80" s="7"/>
      <c r="AP80" s="9"/>
      <c r="DY80" s="1"/>
      <c r="DZ80" s="1"/>
      <c r="EA80" s="1"/>
      <c r="ED80" s="1"/>
      <c r="EE80" s="1"/>
      <c r="EF80" s="1"/>
      <c r="EG80" s="1"/>
      <c r="EH80" s="1"/>
      <c r="EI80" s="1"/>
      <c r="EJ80" s="1"/>
      <c r="EK80" s="1"/>
      <c r="EL80" s="1"/>
      <c r="EM80" s="1"/>
      <c r="EN80" s="1"/>
      <c r="EO80" s="1"/>
      <c r="EP80" s="1"/>
      <c r="EQ80" s="1"/>
      <c r="ER80" s="1"/>
    </row>
    <row r="81" spans="2:148" ht="18" customHeight="1" x14ac:dyDescent="0.3">
      <c r="B81" s="7"/>
      <c r="C81" s="17"/>
      <c r="AP81" s="9"/>
      <c r="DY81" s="1"/>
      <c r="DZ81" s="1"/>
      <c r="EA81" s="1"/>
      <c r="ED81" s="1"/>
      <c r="EE81" s="1"/>
      <c r="EF81" s="1"/>
      <c r="EG81" s="1"/>
      <c r="EH81" s="1"/>
      <c r="EI81" s="1"/>
      <c r="EJ81" s="1"/>
      <c r="EK81" s="1"/>
      <c r="EL81" s="1"/>
      <c r="EM81" s="1"/>
      <c r="EN81" s="1"/>
      <c r="EO81" s="1"/>
      <c r="EP81" s="1"/>
      <c r="EQ81" s="1"/>
      <c r="ER81" s="1"/>
    </row>
    <row r="82" spans="2:148" ht="18" customHeight="1" x14ac:dyDescent="0.25">
      <c r="B82" s="7"/>
      <c r="AP82" s="9"/>
      <c r="DY82" s="1"/>
      <c r="DZ82" s="1"/>
      <c r="EA82" s="1"/>
      <c r="ED82" s="1"/>
      <c r="EE82" s="1"/>
      <c r="EF82" s="1"/>
      <c r="EG82" s="1"/>
      <c r="EH82" s="1"/>
      <c r="EI82" s="1"/>
      <c r="EJ82" s="1"/>
      <c r="EK82" s="1"/>
      <c r="EL82" s="1"/>
      <c r="EM82" s="1"/>
      <c r="EN82" s="1"/>
      <c r="EO82" s="1"/>
      <c r="EP82" s="1"/>
      <c r="EQ82" s="1"/>
      <c r="ER82" s="1"/>
    </row>
    <row r="83" spans="2:148" ht="18" customHeight="1" x14ac:dyDescent="0.25">
      <c r="B83" s="7"/>
      <c r="AP83" s="9"/>
      <c r="DY83" s="1"/>
      <c r="DZ83" s="1"/>
      <c r="EA83" s="1"/>
      <c r="ED83" s="1"/>
      <c r="EE83" s="1"/>
      <c r="EF83" s="1"/>
      <c r="EG83" s="1"/>
      <c r="EH83" s="1"/>
      <c r="EI83" s="1"/>
      <c r="EJ83" s="1"/>
      <c r="EK83" s="1"/>
      <c r="EL83" s="1"/>
      <c r="EM83" s="1"/>
      <c r="EN83" s="1"/>
      <c r="EO83" s="1"/>
      <c r="EP83" s="1"/>
      <c r="EQ83" s="1"/>
      <c r="ER83" s="1"/>
    </row>
    <row r="84" spans="2:148" ht="18" customHeight="1" x14ac:dyDescent="0.25">
      <c r="B84" s="7"/>
      <c r="AP84" s="9"/>
      <c r="DY84" s="1"/>
      <c r="DZ84" s="1"/>
      <c r="EA84" s="1"/>
      <c r="ED84" s="1"/>
      <c r="EE84" s="1"/>
      <c r="EF84" s="1"/>
      <c r="EG84" s="1"/>
      <c r="EH84" s="1"/>
      <c r="EI84" s="1"/>
      <c r="EJ84" s="1"/>
      <c r="EK84" s="1"/>
      <c r="EL84" s="1"/>
      <c r="EM84" s="1"/>
      <c r="EN84" s="1"/>
      <c r="EO84" s="1"/>
      <c r="EP84" s="1"/>
      <c r="EQ84" s="1"/>
      <c r="ER84" s="1"/>
    </row>
    <row r="85" spans="2:148" ht="18" customHeight="1" x14ac:dyDescent="0.25">
      <c r="B85" s="7"/>
      <c r="AP85" s="9"/>
      <c r="DY85" s="1"/>
      <c r="DZ85" s="1"/>
      <c r="EA85" s="1"/>
      <c r="ED85" s="1"/>
      <c r="EE85" s="1"/>
      <c r="EF85" s="1"/>
      <c r="EG85" s="1"/>
      <c r="EH85" s="1"/>
      <c r="EI85" s="1"/>
      <c r="EJ85" s="1"/>
      <c r="EK85" s="1"/>
      <c r="EL85" s="1"/>
      <c r="EM85" s="1"/>
      <c r="EN85" s="1"/>
      <c r="EO85" s="1"/>
      <c r="EP85" s="1"/>
      <c r="EQ85" s="1"/>
      <c r="ER85" s="1"/>
    </row>
    <row r="86" spans="2:148" ht="18" customHeight="1" x14ac:dyDescent="0.25">
      <c r="B86" s="7"/>
      <c r="AP86" s="9"/>
      <c r="DY86" s="1"/>
      <c r="DZ86" s="1"/>
      <c r="EA86" s="1"/>
      <c r="ED86" s="1"/>
      <c r="EE86" s="1"/>
      <c r="EF86" s="1"/>
      <c r="EG86" s="1"/>
      <c r="EH86" s="1"/>
      <c r="EI86" s="1"/>
      <c r="EJ86" s="1"/>
      <c r="EK86" s="1"/>
      <c r="EL86" s="1"/>
      <c r="EM86" s="1"/>
      <c r="EN86" s="1"/>
      <c r="EO86" s="1"/>
      <c r="EP86" s="1"/>
      <c r="EQ86" s="1"/>
      <c r="ER86" s="1"/>
    </row>
    <row r="87" spans="2:148" ht="18" customHeight="1" x14ac:dyDescent="0.25">
      <c r="B87" s="7"/>
      <c r="AP87" s="9"/>
      <c r="DY87" s="1"/>
      <c r="DZ87" s="1"/>
      <c r="EA87" s="1"/>
      <c r="ED87" s="1"/>
      <c r="EE87" s="1"/>
      <c r="EF87" s="1"/>
      <c r="EG87" s="1"/>
      <c r="EH87" s="1"/>
      <c r="EI87" s="1"/>
      <c r="EJ87" s="1"/>
      <c r="EK87" s="1"/>
      <c r="EL87" s="1"/>
      <c r="EM87" s="1"/>
      <c r="EN87" s="1"/>
      <c r="EO87" s="1"/>
      <c r="EP87" s="1"/>
      <c r="EQ87" s="1"/>
      <c r="ER87" s="1"/>
    </row>
    <row r="88" spans="2:148" ht="18" customHeight="1" x14ac:dyDescent="0.25">
      <c r="B88" s="7"/>
      <c r="AP88" s="9"/>
      <c r="DY88" s="1"/>
      <c r="DZ88" s="1"/>
      <c r="EA88" s="1"/>
      <c r="ED88" s="1"/>
      <c r="EE88" s="1"/>
      <c r="EF88" s="1"/>
      <c r="EG88" s="1"/>
      <c r="EH88" s="1"/>
      <c r="EI88" s="1"/>
      <c r="EJ88" s="1"/>
      <c r="EK88" s="1"/>
      <c r="EL88" s="1"/>
      <c r="EM88" s="1"/>
      <c r="EN88" s="1"/>
      <c r="EO88" s="1"/>
      <c r="EP88" s="1"/>
      <c r="EQ88" s="1"/>
      <c r="ER88" s="1"/>
    </row>
    <row r="89" spans="2:148" ht="18" customHeight="1" x14ac:dyDescent="0.25">
      <c r="B89" s="7"/>
      <c r="AP89" s="9"/>
      <c r="DY89" s="1"/>
      <c r="DZ89" s="1"/>
      <c r="EA89" s="1"/>
      <c r="ED89" s="1"/>
      <c r="EE89" s="1"/>
      <c r="EF89" s="1"/>
      <c r="EG89" s="1"/>
      <c r="EH89" s="1"/>
      <c r="EI89" s="1"/>
      <c r="EJ89" s="1"/>
      <c r="EK89" s="1"/>
      <c r="EL89" s="1"/>
      <c r="EM89" s="1"/>
      <c r="EN89" s="1"/>
      <c r="EO89" s="1"/>
      <c r="EP89" s="1"/>
      <c r="EQ89" s="1"/>
      <c r="ER89" s="1"/>
    </row>
    <row r="90" spans="2:148" ht="18" customHeight="1" x14ac:dyDescent="0.25">
      <c r="B90" s="7"/>
      <c r="AP90" s="9"/>
      <c r="DY90" s="1"/>
      <c r="DZ90" s="1"/>
      <c r="EA90" s="1"/>
      <c r="ED90" s="1"/>
      <c r="EE90" s="1"/>
      <c r="EF90" s="1"/>
      <c r="EG90" s="1"/>
      <c r="EH90" s="1"/>
      <c r="EI90" s="1"/>
      <c r="EJ90" s="1"/>
      <c r="EK90" s="1"/>
      <c r="EL90" s="1"/>
      <c r="EM90" s="1"/>
      <c r="EN90" s="1"/>
      <c r="EO90" s="1"/>
      <c r="EP90" s="1"/>
      <c r="EQ90" s="1"/>
      <c r="ER90" s="1"/>
    </row>
    <row r="91" spans="2:148" ht="18" customHeight="1" x14ac:dyDescent="0.25">
      <c r="B91" s="7"/>
      <c r="AP91" s="9"/>
      <c r="DY91" s="1"/>
      <c r="DZ91" s="1"/>
      <c r="EA91" s="1"/>
      <c r="ED91" s="1"/>
      <c r="EE91" s="1"/>
      <c r="EF91" s="1"/>
      <c r="EG91" s="1"/>
      <c r="EH91" s="1"/>
      <c r="EI91" s="1"/>
      <c r="EJ91" s="1"/>
      <c r="EK91" s="1"/>
      <c r="EL91" s="1"/>
      <c r="EM91" s="1"/>
      <c r="EN91" s="1"/>
      <c r="EO91" s="1"/>
      <c r="EP91" s="1"/>
      <c r="EQ91" s="1"/>
      <c r="ER91" s="1"/>
    </row>
    <row r="92" spans="2:148" ht="18" customHeight="1" x14ac:dyDescent="0.25">
      <c r="B92" s="7"/>
      <c r="AP92" s="9"/>
      <c r="DY92" s="1"/>
      <c r="DZ92" s="1"/>
      <c r="EA92" s="1"/>
      <c r="ED92" s="1"/>
      <c r="EE92" s="1"/>
      <c r="EF92" s="1"/>
      <c r="EG92" s="1"/>
      <c r="EH92" s="1"/>
      <c r="EI92" s="1"/>
      <c r="EJ92" s="1"/>
      <c r="EK92" s="1"/>
      <c r="EL92" s="1"/>
      <c r="EM92" s="1"/>
      <c r="EN92" s="1"/>
      <c r="EO92" s="1"/>
      <c r="EP92" s="1"/>
      <c r="EQ92" s="1"/>
      <c r="ER92" s="1"/>
    </row>
    <row r="93" spans="2:148" ht="18" customHeight="1" x14ac:dyDescent="0.25">
      <c r="B93" s="7"/>
      <c r="AP93" s="9"/>
      <c r="DY93" s="1"/>
      <c r="DZ93" s="1"/>
      <c r="EA93" s="1"/>
      <c r="ED93" s="1"/>
      <c r="EE93" s="1"/>
      <c r="EF93" s="1"/>
      <c r="EG93" s="1"/>
      <c r="EH93" s="1"/>
      <c r="EI93" s="1"/>
      <c r="EJ93" s="1"/>
      <c r="EK93" s="1"/>
      <c r="EL93" s="1"/>
      <c r="EM93" s="1"/>
      <c r="EN93" s="1"/>
      <c r="EO93" s="1"/>
      <c r="EP93" s="1"/>
      <c r="EQ93" s="1"/>
      <c r="ER93" s="1"/>
    </row>
    <row r="94" spans="2:148" ht="18" customHeight="1" x14ac:dyDescent="0.25">
      <c r="B94" s="7"/>
      <c r="AP94" s="9"/>
      <c r="DY94" s="1"/>
      <c r="DZ94" s="1"/>
      <c r="EA94" s="1"/>
      <c r="ED94" s="1"/>
      <c r="EE94" s="1"/>
      <c r="EF94" s="1"/>
      <c r="EG94" s="1"/>
      <c r="EH94" s="1"/>
      <c r="EI94" s="1"/>
      <c r="EJ94" s="1"/>
      <c r="EK94" s="1"/>
      <c r="EL94" s="1"/>
      <c r="EM94" s="1"/>
      <c r="EN94" s="1"/>
      <c r="EO94" s="1"/>
      <c r="EP94" s="1"/>
      <c r="EQ94" s="1"/>
      <c r="ER94" s="1"/>
    </row>
    <row r="95" spans="2:148" ht="18" customHeight="1" x14ac:dyDescent="0.25">
      <c r="B95" s="7"/>
      <c r="AP95" s="9"/>
      <c r="DY95" s="1"/>
      <c r="DZ95" s="1"/>
      <c r="EA95" s="1"/>
      <c r="ED95" s="1"/>
      <c r="EE95" s="1"/>
      <c r="EF95" s="1"/>
      <c r="EG95" s="1"/>
      <c r="EH95" s="1"/>
      <c r="EI95" s="1"/>
      <c r="EJ95" s="1"/>
      <c r="EK95" s="1"/>
      <c r="EL95" s="1"/>
      <c r="EM95" s="1"/>
      <c r="EN95" s="1"/>
      <c r="EO95" s="1"/>
      <c r="EP95" s="1"/>
      <c r="EQ95" s="1"/>
      <c r="ER95" s="1"/>
    </row>
    <row r="96" spans="2:148"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DY96" s="1"/>
      <c r="DZ96" s="1"/>
      <c r="EA96" s="1"/>
      <c r="ED96" s="1"/>
      <c r="EE96" s="1"/>
      <c r="EF96" s="1"/>
      <c r="EG96" s="1"/>
      <c r="EH96" s="1"/>
      <c r="EI96" s="1"/>
      <c r="EJ96" s="1"/>
      <c r="EK96" s="1"/>
      <c r="EL96" s="1"/>
      <c r="EM96" s="1"/>
      <c r="EN96" s="1"/>
      <c r="EO96" s="1"/>
      <c r="EP96" s="1"/>
      <c r="EQ96" s="1"/>
      <c r="ER96" s="1"/>
    </row>
    <row r="97" spans="2:148" ht="18" customHeight="1" x14ac:dyDescent="0.25">
      <c r="B97" s="7"/>
      <c r="D97" s="26" t="s">
        <v>4</v>
      </c>
      <c r="AO97" s="15" t="s">
        <v>6</v>
      </c>
      <c r="AP97" s="9"/>
      <c r="DY97" s="1"/>
      <c r="DZ97" s="1"/>
      <c r="EA97" s="1"/>
      <c r="ED97" s="1"/>
      <c r="EE97" s="1"/>
      <c r="EF97" s="1"/>
      <c r="EG97" s="1"/>
      <c r="EH97" s="1"/>
      <c r="EI97" s="1"/>
      <c r="EJ97" s="1"/>
      <c r="EK97" s="1"/>
      <c r="EL97" s="1"/>
      <c r="EM97" s="1"/>
      <c r="EN97" s="1"/>
      <c r="EO97" s="1"/>
      <c r="EP97" s="1"/>
      <c r="EQ97" s="1"/>
      <c r="ER97" s="1"/>
    </row>
    <row r="98" spans="2:148" ht="18" customHeight="1" x14ac:dyDescent="0.25">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DY98" s="1"/>
      <c r="DZ98" s="1"/>
      <c r="EA98" s="1"/>
      <c r="ED98" s="1"/>
      <c r="EE98" s="1"/>
      <c r="EF98" s="1"/>
      <c r="EG98" s="1"/>
      <c r="EH98" s="1"/>
      <c r="EI98" s="1"/>
      <c r="EJ98" s="1"/>
      <c r="EK98" s="1"/>
      <c r="EL98" s="1"/>
      <c r="EM98" s="1"/>
      <c r="EN98" s="1"/>
      <c r="EO98" s="1"/>
      <c r="EP98" s="1"/>
      <c r="EQ98" s="1"/>
      <c r="ER98" s="1"/>
    </row>
    <row r="99" spans="2:148" ht="18" customHeight="1" x14ac:dyDescent="0.25">
      <c r="DY99" s="1"/>
      <c r="DZ99" s="1"/>
      <c r="EA99" s="1"/>
      <c r="ED99" s="1"/>
      <c r="EE99" s="1"/>
      <c r="EF99" s="1"/>
      <c r="EG99" s="1"/>
      <c r="EH99" s="1"/>
      <c r="EI99" s="1"/>
      <c r="EJ99" s="1"/>
      <c r="EK99" s="1"/>
      <c r="EL99" s="1"/>
      <c r="EM99" s="1"/>
      <c r="EN99" s="1"/>
      <c r="EO99" s="1"/>
      <c r="EP99" s="1"/>
      <c r="EQ99" s="1"/>
      <c r="ER99" s="1"/>
    </row>
    <row r="100" spans="2:148" ht="18" customHeight="1" x14ac:dyDescent="0.25">
      <c r="DY100" s="1"/>
      <c r="DZ100" s="1"/>
      <c r="EA100" s="1"/>
      <c r="ED100" s="1"/>
      <c r="EE100" s="1"/>
      <c r="EF100" s="1"/>
      <c r="EG100" s="1"/>
      <c r="EH100" s="1"/>
      <c r="EI100" s="1"/>
      <c r="EJ100" s="1"/>
      <c r="EK100" s="1"/>
      <c r="EL100" s="1"/>
      <c r="EM100" s="1"/>
      <c r="EN100" s="1"/>
      <c r="EO100" s="1"/>
      <c r="EP100" s="1"/>
      <c r="EQ100" s="1"/>
      <c r="ER100" s="1"/>
    </row>
    <row r="101" spans="2:148" ht="18" customHeight="1" x14ac:dyDescent="0.25">
      <c r="DY101" s="1"/>
      <c r="DZ101" s="1"/>
      <c r="EA101" s="1"/>
      <c r="ED101" s="1"/>
      <c r="EE101" s="1"/>
      <c r="EF101" s="1"/>
      <c r="EG101" s="1"/>
      <c r="EH101" s="1"/>
      <c r="EI101" s="1"/>
      <c r="EJ101" s="1"/>
      <c r="EK101" s="1"/>
      <c r="EL101" s="1"/>
      <c r="EM101" s="1"/>
      <c r="EN101" s="1"/>
      <c r="EO101" s="1"/>
      <c r="EP101" s="1"/>
      <c r="EQ101" s="1"/>
      <c r="ER101" s="1"/>
    </row>
    <row r="102" spans="2:148" ht="18" customHeight="1" x14ac:dyDescent="0.25">
      <c r="DY102" s="1"/>
      <c r="DZ102" s="1"/>
      <c r="EA102" s="1"/>
      <c r="ED102" s="1"/>
      <c r="EE102" s="1"/>
      <c r="EF102" s="1"/>
      <c r="EG102" s="1"/>
      <c r="EH102" s="1"/>
      <c r="EI102" s="1"/>
      <c r="EJ102" s="1"/>
      <c r="EK102" s="1"/>
      <c r="EL102" s="1"/>
      <c r="EM102" s="1"/>
      <c r="EN102" s="1"/>
      <c r="EO102" s="1"/>
      <c r="EP102" s="1"/>
      <c r="EQ102" s="1"/>
      <c r="ER102" s="1"/>
    </row>
    <row r="103" spans="2:148" ht="18" customHeight="1" x14ac:dyDescent="0.25">
      <c r="DY103" s="1"/>
      <c r="DZ103" s="1"/>
      <c r="EA103" s="1"/>
      <c r="ED103" s="1"/>
      <c r="EE103" s="1"/>
      <c r="EF103" s="1"/>
      <c r="EG103" s="1"/>
      <c r="EH103" s="1"/>
      <c r="EI103" s="1"/>
      <c r="EJ103" s="1"/>
      <c r="EK103" s="1"/>
      <c r="EL103" s="1"/>
      <c r="EM103" s="1"/>
      <c r="EN103" s="1"/>
      <c r="EO103" s="1"/>
      <c r="EP103" s="1"/>
      <c r="EQ103" s="1"/>
      <c r="ER103" s="1"/>
    </row>
    <row r="104" spans="2:148" ht="18" customHeight="1" x14ac:dyDescent="0.25">
      <c r="DY104" s="1"/>
      <c r="DZ104" s="1"/>
      <c r="EA104" s="1"/>
      <c r="ED104" s="1"/>
      <c r="EE104" s="1"/>
      <c r="EF104" s="1"/>
      <c r="EG104" s="1"/>
      <c r="EH104" s="1"/>
      <c r="EI104" s="1"/>
      <c r="EJ104" s="1"/>
      <c r="EK104" s="1"/>
      <c r="EL104" s="1"/>
      <c r="EM104" s="1"/>
      <c r="EN104" s="1"/>
      <c r="EO104" s="1"/>
      <c r="EP104" s="1"/>
      <c r="EQ104" s="1"/>
      <c r="ER104" s="1"/>
    </row>
    <row r="105" spans="2:148" ht="18" customHeight="1" x14ac:dyDescent="0.25">
      <c r="DY105" s="1"/>
      <c r="DZ105" s="1"/>
      <c r="EA105" s="1"/>
      <c r="ED105" s="1"/>
      <c r="EE105" s="1"/>
      <c r="EF105" s="1"/>
      <c r="EG105" s="1"/>
      <c r="EH105" s="1"/>
      <c r="EI105" s="1"/>
      <c r="EJ105" s="1"/>
      <c r="EK105" s="1"/>
      <c r="EL105" s="1"/>
      <c r="EM105" s="1"/>
      <c r="EN105" s="1"/>
      <c r="EO105" s="1"/>
      <c r="EP105" s="1"/>
      <c r="EQ105" s="1"/>
      <c r="ER105" s="1"/>
    </row>
    <row r="106" spans="2:148" ht="18" customHeight="1" x14ac:dyDescent="0.25">
      <c r="DY106" s="1"/>
      <c r="DZ106" s="1"/>
      <c r="EA106" s="1"/>
      <c r="ED106" s="1"/>
      <c r="EE106" s="1"/>
      <c r="EF106" s="1"/>
      <c r="EG106" s="1"/>
      <c r="EH106" s="1"/>
      <c r="EI106" s="1"/>
      <c r="EJ106" s="1"/>
      <c r="EK106" s="1"/>
      <c r="EL106" s="1"/>
      <c r="EM106" s="1"/>
      <c r="EN106" s="1"/>
      <c r="EO106" s="1"/>
      <c r="EP106" s="1"/>
      <c r="EQ106" s="1"/>
      <c r="ER106" s="1"/>
    </row>
    <row r="107" spans="2:148" ht="18" customHeight="1" x14ac:dyDescent="0.25">
      <c r="DY107" s="1"/>
      <c r="DZ107" s="1"/>
      <c r="EA107" s="1"/>
      <c r="ED107" s="1"/>
      <c r="EE107" s="1"/>
      <c r="EF107" s="1"/>
      <c r="EG107" s="1"/>
      <c r="EH107" s="1"/>
      <c r="EI107" s="1"/>
      <c r="EJ107" s="1"/>
      <c r="EK107" s="1"/>
      <c r="EL107" s="1"/>
      <c r="EM107" s="1"/>
      <c r="EN107" s="1"/>
      <c r="EO107" s="1"/>
      <c r="EP107" s="1"/>
      <c r="EQ107" s="1"/>
      <c r="ER107" s="1"/>
    </row>
    <row r="108" spans="2:148" ht="18" customHeight="1" x14ac:dyDescent="0.25">
      <c r="DY108" s="1"/>
      <c r="DZ108" s="1"/>
      <c r="EA108" s="1"/>
      <c r="ED108" s="1"/>
      <c r="EE108" s="1"/>
      <c r="EF108" s="1"/>
      <c r="EG108" s="1"/>
      <c r="EH108" s="1"/>
      <c r="EI108" s="1"/>
      <c r="EJ108" s="1"/>
      <c r="EK108" s="1"/>
      <c r="EL108" s="1"/>
      <c r="EM108" s="1"/>
      <c r="EN108" s="1"/>
      <c r="EO108" s="1"/>
      <c r="EP108" s="1"/>
      <c r="EQ108" s="1"/>
      <c r="ER108" s="1"/>
    </row>
    <row r="109" spans="2:148" ht="18" customHeight="1" x14ac:dyDescent="0.25">
      <c r="DY109" s="1"/>
      <c r="DZ109" s="1"/>
      <c r="EA109" s="1"/>
      <c r="ED109" s="1"/>
      <c r="EE109" s="1"/>
      <c r="EF109" s="1"/>
      <c r="EG109" s="1"/>
      <c r="EH109" s="1"/>
      <c r="EI109" s="1"/>
      <c r="EJ109" s="1"/>
      <c r="EK109" s="1"/>
      <c r="EL109" s="1"/>
      <c r="EM109" s="1"/>
      <c r="EN109" s="1"/>
      <c r="EO109" s="1"/>
      <c r="EP109" s="1"/>
      <c r="EQ109" s="1"/>
      <c r="ER109" s="1"/>
    </row>
    <row r="110" spans="2:148" ht="18" customHeight="1" x14ac:dyDescent="0.25">
      <c r="DY110" s="1"/>
      <c r="DZ110" s="1"/>
      <c r="EA110" s="1"/>
      <c r="ED110" s="1"/>
      <c r="EE110" s="1"/>
      <c r="EF110" s="1"/>
      <c r="EG110" s="1"/>
      <c r="EH110" s="1"/>
      <c r="EI110" s="1"/>
      <c r="EJ110" s="1"/>
      <c r="EK110" s="1"/>
      <c r="EL110" s="1"/>
      <c r="EM110" s="1"/>
      <c r="EN110" s="1"/>
      <c r="EO110" s="1"/>
      <c r="EP110" s="1"/>
      <c r="EQ110" s="1"/>
      <c r="ER110" s="1"/>
    </row>
    <row r="111" spans="2:148" ht="18" customHeight="1" x14ac:dyDescent="0.25">
      <c r="DY111" s="1"/>
      <c r="DZ111" s="1"/>
      <c r="EA111" s="1"/>
      <c r="ED111" s="1"/>
      <c r="EE111" s="1"/>
      <c r="EF111" s="1"/>
      <c r="EG111" s="1"/>
      <c r="EH111" s="1"/>
      <c r="EI111" s="1"/>
      <c r="EJ111" s="1"/>
      <c r="EK111" s="1"/>
      <c r="EL111" s="1"/>
      <c r="EM111" s="1"/>
      <c r="EN111" s="1"/>
      <c r="EO111" s="1"/>
      <c r="EP111" s="1"/>
      <c r="EQ111" s="1"/>
      <c r="ER111" s="1"/>
    </row>
    <row r="112" spans="2:148" ht="18" customHeight="1" x14ac:dyDescent="0.25">
      <c r="DY112" s="1"/>
      <c r="DZ112" s="1"/>
      <c r="EA112" s="1"/>
      <c r="ED112" s="1"/>
      <c r="EE112" s="1"/>
      <c r="EF112" s="1"/>
      <c r="EG112" s="1"/>
      <c r="EH112" s="1"/>
      <c r="EI112" s="1"/>
      <c r="EJ112" s="1"/>
      <c r="EK112" s="1"/>
      <c r="EL112" s="1"/>
      <c r="EM112" s="1"/>
      <c r="EN112" s="1"/>
      <c r="EO112" s="1"/>
      <c r="EP112" s="1"/>
      <c r="EQ112" s="1"/>
      <c r="ER112" s="1"/>
    </row>
    <row r="113" s="1" customFormat="1" ht="18" customHeight="1" x14ac:dyDescent="0.25"/>
    <row r="114" s="1" customFormat="1" ht="18" customHeight="1" x14ac:dyDescent="0.25"/>
    <row r="115" s="1" customFormat="1" ht="18" customHeight="1" x14ac:dyDescent="0.25"/>
    <row r="116" s="1" customFormat="1" ht="18" customHeight="1" x14ac:dyDescent="0.25"/>
    <row r="117" s="1" customFormat="1" ht="18" customHeight="1" x14ac:dyDescent="0.25"/>
    <row r="118" s="1" customFormat="1" ht="18" customHeight="1" x14ac:dyDescent="0.25"/>
    <row r="119" s="1" customFormat="1" ht="18" customHeight="1" x14ac:dyDescent="0.25"/>
    <row r="120" s="1" customFormat="1" ht="18" customHeight="1" x14ac:dyDescent="0.25"/>
    <row r="121" s="1" customFormat="1" ht="18" customHeight="1" x14ac:dyDescent="0.25"/>
    <row r="122" s="1" customFormat="1" ht="18" customHeight="1" x14ac:dyDescent="0.25"/>
    <row r="123" s="1" customFormat="1" ht="18" customHeight="1" x14ac:dyDescent="0.25"/>
    <row r="124" s="1" customFormat="1" ht="18" customHeight="1" x14ac:dyDescent="0.25"/>
    <row r="125" s="1" customFormat="1" ht="18" customHeight="1" x14ac:dyDescent="0.25"/>
    <row r="126" s="1" customFormat="1" ht="18" customHeight="1" x14ac:dyDescent="0.25"/>
    <row r="127" s="1" customFormat="1" ht="18" customHeight="1" x14ac:dyDescent="0.25"/>
    <row r="128" s="1" customFormat="1" ht="18" customHeight="1" x14ac:dyDescent="0.25"/>
    <row r="129" s="1" customFormat="1" ht="18" customHeight="1" x14ac:dyDescent="0.25"/>
    <row r="130" s="1" customFormat="1" ht="18" customHeight="1" x14ac:dyDescent="0.25"/>
    <row r="131" s="1" customFormat="1" ht="18" customHeight="1" x14ac:dyDescent="0.25"/>
    <row r="132" s="1" customFormat="1" ht="18" customHeight="1" x14ac:dyDescent="0.25"/>
    <row r="133" s="1" customFormat="1" ht="18" customHeight="1" x14ac:dyDescent="0.25"/>
    <row r="134" s="1" customFormat="1" ht="18" customHeight="1" x14ac:dyDescent="0.25"/>
    <row r="135" s="1" customFormat="1" ht="18" customHeight="1" x14ac:dyDescent="0.25"/>
    <row r="136" s="1" customFormat="1" ht="18" customHeight="1" x14ac:dyDescent="0.25"/>
    <row r="137" s="1" customFormat="1" ht="18" customHeight="1" x14ac:dyDescent="0.25"/>
    <row r="138" s="1" customFormat="1" ht="18" customHeight="1" x14ac:dyDescent="0.25"/>
    <row r="139" s="1" customFormat="1" ht="18" customHeight="1" x14ac:dyDescent="0.25"/>
    <row r="140" s="1" customFormat="1" ht="18" customHeight="1" x14ac:dyDescent="0.25"/>
    <row r="141" s="1" customFormat="1" ht="18" customHeight="1" x14ac:dyDescent="0.25"/>
    <row r="142" s="1" customFormat="1" ht="18" customHeight="1" x14ac:dyDescent="0.25"/>
    <row r="143" s="1" customFormat="1" ht="18" customHeight="1" x14ac:dyDescent="0.25"/>
    <row r="144" s="1" customFormat="1" ht="18" customHeight="1" x14ac:dyDescent="0.25"/>
    <row r="145" s="1" customFormat="1" ht="18" customHeight="1" x14ac:dyDescent="0.25"/>
    <row r="146" s="1" customFormat="1" ht="18" customHeight="1" x14ac:dyDescent="0.25"/>
    <row r="147" s="1" customFormat="1" ht="18" customHeight="1" x14ac:dyDescent="0.25"/>
    <row r="148" s="1" customFormat="1" ht="18" customHeight="1" x14ac:dyDescent="0.25"/>
    <row r="149" s="1" customFormat="1" ht="18" customHeight="1" x14ac:dyDescent="0.25"/>
    <row r="150" s="1" customFormat="1" ht="18" customHeight="1" x14ac:dyDescent="0.25"/>
    <row r="151" s="1" customFormat="1" ht="18" customHeight="1" x14ac:dyDescent="0.25"/>
    <row r="152" s="1" customFormat="1" ht="18" customHeight="1" x14ac:dyDescent="0.25"/>
    <row r="153" s="1" customFormat="1" ht="18" customHeight="1" x14ac:dyDescent="0.25"/>
    <row r="154" s="1" customFormat="1" ht="18" customHeight="1" x14ac:dyDescent="0.25"/>
    <row r="155" s="1" customFormat="1" ht="18" customHeight="1" x14ac:dyDescent="0.25"/>
    <row r="156" s="1" customFormat="1" ht="18" customHeight="1" x14ac:dyDescent="0.25"/>
    <row r="157" s="1" customFormat="1" ht="18" customHeight="1" x14ac:dyDescent="0.25"/>
    <row r="158" s="1" customFormat="1" ht="18" customHeight="1" x14ac:dyDescent="0.25"/>
    <row r="159" s="1" customFormat="1" ht="18" customHeight="1" x14ac:dyDescent="0.25"/>
    <row r="160" s="1" customFormat="1" ht="18" customHeight="1" x14ac:dyDescent="0.25"/>
    <row r="161" s="1" customFormat="1" ht="18" customHeight="1" x14ac:dyDescent="0.25"/>
    <row r="162" s="1" customFormat="1" ht="18" customHeight="1" x14ac:dyDescent="0.25"/>
    <row r="163" s="1" customFormat="1" ht="18" customHeight="1" x14ac:dyDescent="0.25"/>
    <row r="164" s="1" customFormat="1" ht="18" customHeight="1" x14ac:dyDescent="0.25"/>
    <row r="165" s="1" customFormat="1" ht="18" customHeight="1" x14ac:dyDescent="0.25"/>
    <row r="166" s="1" customFormat="1" ht="18" customHeight="1" x14ac:dyDescent="0.25"/>
    <row r="167" s="1" customFormat="1" ht="18" customHeight="1" x14ac:dyDescent="0.25"/>
    <row r="168" s="1" customFormat="1" ht="18" customHeight="1" x14ac:dyDescent="0.25"/>
    <row r="169" s="1" customFormat="1" ht="18" customHeight="1" x14ac:dyDescent="0.25"/>
    <row r="170" s="1" customFormat="1" ht="18" customHeight="1" x14ac:dyDescent="0.25"/>
    <row r="171" s="1" customFormat="1" ht="18" customHeight="1" x14ac:dyDescent="0.25"/>
    <row r="172" s="1" customFormat="1" ht="18" customHeight="1" x14ac:dyDescent="0.25"/>
    <row r="173" s="1" customFormat="1" ht="18" customHeight="1" x14ac:dyDescent="0.25"/>
    <row r="174" s="1" customFormat="1" ht="18" customHeight="1" x14ac:dyDescent="0.25"/>
    <row r="175" s="1" customFormat="1" ht="18" customHeight="1" x14ac:dyDescent="0.25"/>
    <row r="176" s="1" customFormat="1" ht="18" customHeight="1" x14ac:dyDescent="0.25"/>
    <row r="177" s="1" customFormat="1" ht="18" customHeight="1" x14ac:dyDescent="0.25"/>
    <row r="178" s="1" customFormat="1" ht="18" customHeight="1" x14ac:dyDescent="0.25"/>
    <row r="179" s="1" customFormat="1" ht="18" customHeight="1" x14ac:dyDescent="0.25"/>
    <row r="180" s="1" customFormat="1" ht="18" customHeight="1" x14ac:dyDescent="0.25"/>
    <row r="181" s="1" customFormat="1" ht="18" customHeight="1" x14ac:dyDescent="0.25"/>
    <row r="182" s="1" customFormat="1" ht="18" customHeight="1" x14ac:dyDescent="0.25"/>
    <row r="183" s="1" customFormat="1" ht="18" customHeight="1" x14ac:dyDescent="0.25"/>
    <row r="184" s="1" customFormat="1" ht="18" customHeight="1" x14ac:dyDescent="0.25"/>
    <row r="185" s="1" customFormat="1" ht="18" customHeight="1" x14ac:dyDescent="0.25"/>
    <row r="186" s="1" customFormat="1" ht="18" customHeight="1" x14ac:dyDescent="0.25"/>
    <row r="187" s="1" customFormat="1" ht="18" customHeight="1" x14ac:dyDescent="0.25"/>
    <row r="188" s="1" customFormat="1" ht="18" customHeight="1" x14ac:dyDescent="0.25"/>
    <row r="189" s="1" customFormat="1" ht="18" customHeight="1" x14ac:dyDescent="0.25"/>
    <row r="190" s="1" customFormat="1" ht="18" customHeight="1" x14ac:dyDescent="0.25"/>
    <row r="191" s="1" customFormat="1" ht="18" customHeight="1" x14ac:dyDescent="0.25"/>
    <row r="192" s="1" customFormat="1" ht="18" customHeight="1" x14ac:dyDescent="0.25"/>
    <row r="193" s="1" customFormat="1" ht="18" customHeight="1" x14ac:dyDescent="0.25"/>
    <row r="194" s="1" customFormat="1" ht="18" customHeight="1" x14ac:dyDescent="0.25"/>
    <row r="195" s="1" customFormat="1" ht="18" customHeight="1" x14ac:dyDescent="0.25"/>
    <row r="196" s="1" customFormat="1" ht="18" customHeight="1" x14ac:dyDescent="0.25"/>
    <row r="197" s="1" customFormat="1" ht="18" customHeight="1" x14ac:dyDescent="0.25"/>
    <row r="198" s="1" customFormat="1" ht="18" customHeigh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305" ht="18.75" customHeight="1" x14ac:dyDescent="0.25"/>
  </sheetData>
  <sheetProtection algorithmName="SHA-512" hashValue="2f4+2HtFYQ0uQYqhNhRIBUDVpAA/7LJutgU+c2OgMU9vSMudM5woaAQGFWkESP+VKi4hMaAWurfflmWP/cNX7A==" saltValue="zOPLWTXbP7hKy3waMZ4f/Q==" spinCount="100000" sheet="1" objects="1" scenarios="1"/>
  <mergeCells count="27">
    <mergeCell ref="C8:AO9"/>
    <mergeCell ref="II55:IM55"/>
    <mergeCell ref="II56:IM56"/>
    <mergeCell ref="II57:IM57"/>
    <mergeCell ref="II58:IM58"/>
    <mergeCell ref="II46:IM46"/>
    <mergeCell ref="II47:IM47"/>
    <mergeCell ref="II48:IM48"/>
    <mergeCell ref="II49:IM49"/>
    <mergeCell ref="II42:IM42"/>
    <mergeCell ref="II43:IM43"/>
    <mergeCell ref="II44:IM44"/>
    <mergeCell ref="II45:IM45"/>
    <mergeCell ref="II40:IM41"/>
    <mergeCell ref="HO37:HQ37"/>
    <mergeCell ref="IJ37:IL37"/>
    <mergeCell ref="HO38:HQ38"/>
    <mergeCell ref="IJ38:IL38"/>
    <mergeCell ref="HC35:IO35"/>
    <mergeCell ref="HS36:HU36"/>
    <mergeCell ref="HL60:HY60"/>
    <mergeCell ref="HZ60:IC60"/>
    <mergeCell ref="II50:IM50"/>
    <mergeCell ref="II51:IM51"/>
    <mergeCell ref="II52:IM52"/>
    <mergeCell ref="II53:IM53"/>
    <mergeCell ref="II54:IM54"/>
  </mergeCell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76B6-B81A-472B-AD06-F2ACE0835E20}">
  <sheetPr codeName="Sheet2">
    <pageSetUpPr fitToPage="1"/>
  </sheetPr>
  <dimension ref="A1:ER195"/>
  <sheetViews>
    <sheetView tabSelected="1" zoomScale="115" zoomScaleNormal="115" workbookViewId="0">
      <selection activeCell="I12" sqref="I12:X12"/>
    </sheetView>
  </sheetViews>
  <sheetFormatPr defaultRowHeight="15" x14ac:dyDescent="0.25"/>
  <cols>
    <col min="1" max="85" width="2.7109375" style="1" customWidth="1"/>
    <col min="86" max="97" width="2.7109375" style="1" hidden="1" customWidth="1"/>
    <col min="98" max="98" width="14" style="1" hidden="1" customWidth="1"/>
    <col min="99" max="124" width="8.7109375" style="1" hidden="1" customWidth="1"/>
    <col min="125" max="126" width="2.7109375" style="1" hidden="1" customWidth="1"/>
    <col min="127" max="128" width="2.7109375" style="1" customWidth="1"/>
    <col min="129" max="131" width="2.7109375" style="2" customWidth="1"/>
    <col min="132" max="133" width="2.7109375" style="1" customWidth="1"/>
    <col min="134" max="148" width="2.7109375" style="3" customWidth="1"/>
    <col min="149" max="249" width="2.7109375" style="1" customWidth="1"/>
    <col min="250" max="250" width="9.140625" style="1" customWidth="1"/>
    <col min="251" max="16384" width="9.140625" style="1"/>
  </cols>
  <sheetData>
    <row r="1" spans="1:142" ht="18" customHeight="1" x14ac:dyDescent="0.25">
      <c r="DY1" s="1"/>
      <c r="DZ1" s="1"/>
      <c r="EA1" s="1"/>
      <c r="ED1" s="1"/>
      <c r="EE1" s="1"/>
      <c r="EF1" s="1"/>
      <c r="EG1" s="1"/>
      <c r="EH1" s="1"/>
      <c r="EI1" s="1"/>
      <c r="EJ1" s="1"/>
      <c r="EK1" s="1"/>
      <c r="EL1" s="1"/>
    </row>
    <row r="2" spans="1:142"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c r="DY2" s="1"/>
      <c r="DZ2" s="1"/>
      <c r="EA2" s="1"/>
      <c r="ED2" s="1"/>
      <c r="EE2" s="1"/>
      <c r="EF2" s="1"/>
      <c r="EG2" s="1"/>
      <c r="EH2" s="1"/>
      <c r="EI2" s="1"/>
      <c r="EJ2" s="1"/>
      <c r="EK2" s="1"/>
      <c r="EL2" s="1"/>
    </row>
    <row r="3" spans="1:142" ht="18" customHeight="1" x14ac:dyDescent="0.25">
      <c r="A3" s="9"/>
      <c r="B3" s="7"/>
      <c r="AO3" s="8" t="s">
        <v>0</v>
      </c>
      <c r="AP3" s="9"/>
      <c r="AR3" s="7"/>
      <c r="CF3" s="9"/>
      <c r="CI3" s="51" t="s">
        <v>32</v>
      </c>
      <c r="CJ3" s="51"/>
      <c r="CK3" s="51"/>
      <c r="CL3" s="51"/>
      <c r="CM3" s="51"/>
      <c r="CN3" s="51"/>
      <c r="CO3" s="51"/>
      <c r="DY3" s="1"/>
      <c r="DZ3" s="1"/>
      <c r="EA3" s="1"/>
      <c r="ED3" s="1"/>
      <c r="EE3" s="1"/>
      <c r="EF3" s="1"/>
      <c r="EG3" s="1"/>
      <c r="EH3" s="1"/>
      <c r="EI3" s="1"/>
      <c r="EJ3" s="1"/>
      <c r="EK3" s="1"/>
      <c r="EL3" s="1"/>
    </row>
    <row r="4" spans="1:142" ht="18" customHeight="1" x14ac:dyDescent="0.25">
      <c r="A4" s="9"/>
      <c r="B4" s="7"/>
      <c r="AO4" s="10" t="s">
        <v>1</v>
      </c>
      <c r="AP4" s="9"/>
      <c r="AR4" s="7"/>
      <c r="CF4" s="9"/>
      <c r="CI4" s="1" t="s">
        <v>33</v>
      </c>
      <c r="DY4" s="1"/>
      <c r="DZ4" s="1"/>
      <c r="EA4" s="1"/>
      <c r="ED4" s="1"/>
      <c r="EE4" s="1"/>
      <c r="EF4" s="1"/>
      <c r="EG4" s="1"/>
      <c r="EH4" s="1"/>
      <c r="EI4" s="1"/>
      <c r="EJ4" s="1"/>
      <c r="EK4" s="1"/>
      <c r="EL4" s="1"/>
    </row>
    <row r="5" spans="1:142" ht="18" customHeight="1" thickBot="1" x14ac:dyDescent="0.3">
      <c r="A5" s="9"/>
      <c r="B5" s="7"/>
      <c r="AO5" s="10" t="s">
        <v>2</v>
      </c>
      <c r="AP5" s="9"/>
      <c r="AR5" s="7"/>
      <c r="AS5" s="11" t="s">
        <v>94</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CI5" s="1" t="s">
        <v>35</v>
      </c>
      <c r="DY5" s="1"/>
      <c r="DZ5" s="1"/>
      <c r="EA5" s="1"/>
      <c r="ED5" s="1"/>
      <c r="EE5" s="1"/>
      <c r="EF5" s="1"/>
      <c r="EG5" s="1"/>
      <c r="EH5" s="1"/>
      <c r="EI5" s="1"/>
      <c r="EJ5" s="1"/>
      <c r="EK5" s="1"/>
      <c r="EL5" s="1"/>
    </row>
    <row r="6" spans="1:142" ht="18" customHeight="1" thickBot="1" x14ac:dyDescent="0.3">
      <c r="A6" s="9"/>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CI6" s="1" t="s">
        <v>34</v>
      </c>
      <c r="DY6" s="1"/>
      <c r="DZ6" s="1"/>
      <c r="EA6" s="1"/>
      <c r="ED6" s="1"/>
      <c r="EE6" s="1"/>
      <c r="EF6" s="1"/>
      <c r="EG6" s="1"/>
      <c r="EH6" s="1"/>
      <c r="EI6" s="1"/>
      <c r="EJ6" s="1"/>
      <c r="EK6" s="1"/>
      <c r="EL6" s="1"/>
    </row>
    <row r="7" spans="1:142" ht="18" customHeight="1" x14ac:dyDescent="0.3">
      <c r="A7" s="9"/>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7" t="s">
        <v>18</v>
      </c>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CI7" s="1" t="s">
        <v>19</v>
      </c>
      <c r="DY7" s="1"/>
      <c r="DZ7" s="1"/>
      <c r="EA7" s="1"/>
      <c r="ED7" s="1"/>
      <c r="EE7" s="1"/>
      <c r="EF7" s="1"/>
      <c r="EG7" s="1"/>
      <c r="EH7" s="1"/>
      <c r="EI7" s="1"/>
      <c r="EJ7" s="1"/>
      <c r="EK7" s="1"/>
      <c r="EL7" s="1"/>
    </row>
    <row r="8" spans="1:142" ht="18" customHeight="1" x14ac:dyDescent="0.25">
      <c r="A8" s="9"/>
      <c r="B8" s="7"/>
      <c r="C8" s="73" t="s">
        <v>26</v>
      </c>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9"/>
      <c r="AR8" s="7"/>
      <c r="AU8" s="2"/>
      <c r="BG8" s="60" t="s">
        <v>86</v>
      </c>
      <c r="BH8" s="60"/>
      <c r="BI8" s="60"/>
      <c r="BJ8" s="60"/>
      <c r="BK8" s="60"/>
      <c r="BL8" s="60"/>
      <c r="BN8" s="60" t="s">
        <v>54</v>
      </c>
      <c r="BO8" s="60"/>
      <c r="BP8" s="60"/>
      <c r="BQ8" s="60"/>
      <c r="BR8" s="60"/>
      <c r="BS8" s="60"/>
      <c r="CE8" s="13"/>
      <c r="CF8" s="9"/>
      <c r="CI8" s="1" t="s">
        <v>36</v>
      </c>
      <c r="DY8" s="1"/>
      <c r="DZ8" s="1"/>
      <c r="EA8" s="1"/>
      <c r="ED8" s="1"/>
      <c r="EE8" s="1"/>
      <c r="EF8" s="1"/>
      <c r="EG8" s="1"/>
      <c r="EH8" s="1"/>
      <c r="EI8" s="1"/>
      <c r="EJ8" s="1"/>
      <c r="EK8" s="1"/>
      <c r="EL8" s="1"/>
    </row>
    <row r="9" spans="1:142" ht="18" customHeight="1" x14ac:dyDescent="0.25">
      <c r="A9" s="9"/>
      <c r="B9" s="7"/>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9"/>
      <c r="AR9" s="7"/>
      <c r="AS9" s="78" t="s">
        <v>87</v>
      </c>
      <c r="AT9" s="78"/>
      <c r="AU9" s="78"/>
      <c r="AV9" s="78"/>
      <c r="AW9" s="78"/>
      <c r="AX9" s="78"/>
      <c r="AY9" s="78"/>
      <c r="AZ9" s="78"/>
      <c r="BA9" s="78"/>
      <c r="BB9" s="78"/>
      <c r="BC9" s="78"/>
      <c r="BD9" s="78"/>
      <c r="BE9" s="78"/>
      <c r="BG9" s="77"/>
      <c r="BH9" s="77"/>
      <c r="BI9" s="77"/>
      <c r="BJ9" s="77"/>
      <c r="BK9" s="77"/>
      <c r="BL9" s="77"/>
      <c r="BN9" s="77"/>
      <c r="BO9" s="77"/>
      <c r="BP9" s="77"/>
      <c r="BQ9" s="77"/>
      <c r="BR9" s="77"/>
      <c r="BS9" s="77"/>
      <c r="BT9" s="2"/>
      <c r="BU9" s="2"/>
      <c r="BV9" s="2"/>
      <c r="BW9" s="2"/>
      <c r="BX9" s="2"/>
      <c r="BY9" s="2"/>
      <c r="BZ9" s="2"/>
      <c r="CA9" s="2"/>
      <c r="CB9" s="2"/>
      <c r="CC9" s="2"/>
      <c r="CD9" s="2"/>
      <c r="CE9" s="2"/>
      <c r="CF9" s="9"/>
      <c r="DY9" s="1"/>
      <c r="DZ9" s="1"/>
      <c r="EA9" s="1"/>
      <c r="ED9" s="1"/>
      <c r="EE9" s="1"/>
      <c r="EF9" s="1"/>
      <c r="EG9" s="1"/>
      <c r="EH9" s="1"/>
      <c r="EI9" s="1"/>
      <c r="EJ9" s="1"/>
      <c r="EK9" s="1"/>
      <c r="EL9" s="1"/>
    </row>
    <row r="10" spans="1:142" ht="18" customHeight="1" x14ac:dyDescent="0.35">
      <c r="A10" s="9"/>
      <c r="B10" s="7"/>
      <c r="C10" s="14" t="s">
        <v>8</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57"/>
      <c r="AJ10" s="57"/>
      <c r="AK10" s="57"/>
      <c r="AL10" s="57"/>
      <c r="AM10" s="57"/>
      <c r="AN10" s="58" t="s">
        <v>10</v>
      </c>
      <c r="AO10" s="57"/>
      <c r="AP10" s="9"/>
      <c r="AR10" s="7"/>
      <c r="AV10" s="2"/>
      <c r="AW10" s="2"/>
      <c r="AX10" s="2"/>
      <c r="AY10" s="2"/>
      <c r="AZ10" s="2"/>
      <c r="BA10" s="2"/>
      <c r="BB10" s="2"/>
      <c r="BE10" s="15" t="s">
        <v>88</v>
      </c>
      <c r="BG10" s="70">
        <f>(1/((2*PI()*SQRT(CY17*0.001*CY15*0.000000001))))/1000</f>
        <v>90.559194058910407</v>
      </c>
      <c r="BH10" s="70"/>
      <c r="BI10" s="70"/>
      <c r="BJ10" s="70"/>
      <c r="BK10" s="69" t="s">
        <v>111</v>
      </c>
      <c r="BL10" s="69"/>
      <c r="BM10" s="2"/>
      <c r="BN10" s="70">
        <f>(1/((2*PI()*SQRT(CY17*0.001*CY16*0.000000001))))/1000</f>
        <v>6.6612221752213481</v>
      </c>
      <c r="BO10" s="70"/>
      <c r="BP10" s="70"/>
      <c r="BQ10" s="70"/>
      <c r="BR10" s="79" t="s">
        <v>111</v>
      </c>
      <c r="BS10" s="79"/>
      <c r="BT10" s="2"/>
      <c r="BU10" s="2"/>
      <c r="BV10" s="2"/>
      <c r="BW10" s="2"/>
      <c r="BX10" s="2"/>
      <c r="BY10" s="2"/>
      <c r="BZ10" s="2"/>
      <c r="CA10" s="2"/>
      <c r="CB10" s="2"/>
      <c r="CC10" s="2"/>
      <c r="CD10" s="2"/>
      <c r="CE10" s="2"/>
      <c r="CF10" s="9"/>
      <c r="CI10" s="51" t="s">
        <v>42</v>
      </c>
      <c r="CJ10" s="51"/>
      <c r="CK10" s="51"/>
      <c r="CL10" s="51"/>
      <c r="CM10" s="51"/>
      <c r="CN10" s="51"/>
      <c r="CO10" s="51"/>
      <c r="DY10" s="1"/>
      <c r="DZ10" s="1"/>
      <c r="EA10" s="1"/>
      <c r="ED10" s="1"/>
      <c r="EE10" s="1"/>
      <c r="EF10" s="1"/>
      <c r="EG10" s="1"/>
      <c r="EH10" s="1"/>
      <c r="EI10" s="1"/>
      <c r="EJ10" s="1"/>
      <c r="EK10" s="1"/>
      <c r="EL10" s="1"/>
    </row>
    <row r="11" spans="1:142" ht="18" customHeight="1" x14ac:dyDescent="0.35">
      <c r="A11" s="9"/>
      <c r="B11" s="7"/>
      <c r="D11" s="33"/>
      <c r="E11" s="34"/>
      <c r="F11" s="34"/>
      <c r="G11" s="34"/>
      <c r="H11" s="34"/>
      <c r="I11" s="35"/>
      <c r="J11" s="16"/>
      <c r="K11" s="16"/>
      <c r="L11" s="16"/>
      <c r="M11" s="16"/>
      <c r="N11" s="16"/>
      <c r="O11" s="16"/>
      <c r="P11" s="16"/>
      <c r="Q11" s="16"/>
      <c r="R11" s="16"/>
      <c r="S11" s="16"/>
      <c r="T11" s="16"/>
      <c r="U11" s="16"/>
      <c r="V11" s="16"/>
      <c r="W11" s="16"/>
      <c r="X11" s="16"/>
      <c r="Y11" s="16"/>
      <c r="Z11" s="16"/>
      <c r="AA11" s="16"/>
      <c r="AB11" s="16"/>
      <c r="AC11" s="16" t="s">
        <v>9</v>
      </c>
      <c r="AD11" s="16"/>
      <c r="AE11" s="16"/>
      <c r="AG11" s="36"/>
      <c r="AH11" s="36"/>
      <c r="AI11" s="36"/>
      <c r="AJ11" s="36"/>
      <c r="AK11" s="36"/>
      <c r="AL11" s="36"/>
      <c r="AM11" s="36"/>
      <c r="AO11" s="36"/>
      <c r="AP11" s="9"/>
      <c r="AR11" s="7"/>
      <c r="BE11" s="15" t="s">
        <v>89</v>
      </c>
      <c r="BG11" s="70">
        <f>1/(2*BG10)*1000</f>
        <v>5.5212505499412998</v>
      </c>
      <c r="BH11" s="70"/>
      <c r="BI11" s="70"/>
      <c r="BJ11" s="70"/>
      <c r="BK11" s="68" t="s">
        <v>113</v>
      </c>
      <c r="BL11" s="69"/>
      <c r="BN11" s="70">
        <f>1/(2*BN10)*1000</f>
        <v>75.061300591341606</v>
      </c>
      <c r="BO11" s="70"/>
      <c r="BP11" s="70"/>
      <c r="BQ11" s="70"/>
      <c r="BR11" s="68" t="s">
        <v>113</v>
      </c>
      <c r="BS11" s="69"/>
      <c r="BU11" s="56"/>
      <c r="BV11" s="56"/>
      <c r="BW11" s="56"/>
      <c r="BX11" s="72" t="s">
        <v>105</v>
      </c>
      <c r="BY11" s="63"/>
      <c r="BZ11" s="63"/>
      <c r="CA11" s="63"/>
      <c r="CB11" s="63"/>
      <c r="CF11" s="9"/>
      <c r="CI11" s="1" t="s">
        <v>43</v>
      </c>
      <c r="DY11" s="1"/>
      <c r="DZ11" s="1"/>
      <c r="EA11" s="1"/>
      <c r="ED11" s="1"/>
      <c r="EE11" s="1"/>
      <c r="EF11" s="1"/>
      <c r="EG11" s="1"/>
      <c r="EH11" s="1"/>
      <c r="EI11" s="1"/>
      <c r="EJ11" s="1"/>
      <c r="EK11" s="1"/>
      <c r="EL11" s="1"/>
    </row>
    <row r="12" spans="1:142" ht="18" customHeight="1" x14ac:dyDescent="0.35">
      <c r="A12" s="9"/>
      <c r="B12" s="7"/>
      <c r="D12" s="16"/>
      <c r="E12" s="16"/>
      <c r="F12" s="16"/>
      <c r="G12" s="16"/>
      <c r="H12" s="10" t="s">
        <v>11</v>
      </c>
      <c r="I12" s="80" t="s">
        <v>117</v>
      </c>
      <c r="J12" s="80"/>
      <c r="K12" s="80"/>
      <c r="L12" s="80"/>
      <c r="M12" s="80"/>
      <c r="N12" s="80"/>
      <c r="O12" s="80"/>
      <c r="P12" s="80"/>
      <c r="Q12" s="80"/>
      <c r="R12" s="80"/>
      <c r="S12" s="80"/>
      <c r="T12" s="80"/>
      <c r="U12" s="80"/>
      <c r="V12" s="80"/>
      <c r="W12" s="80"/>
      <c r="X12" s="80"/>
      <c r="Y12" s="16"/>
      <c r="Z12" s="16"/>
      <c r="AA12" s="16"/>
      <c r="AB12" s="16"/>
      <c r="AE12" s="10" t="s">
        <v>12</v>
      </c>
      <c r="AF12" s="81" t="s">
        <v>13</v>
      </c>
      <c r="AG12" s="81"/>
      <c r="AH12" s="81"/>
      <c r="AI12" s="81"/>
      <c r="AJ12" s="81"/>
      <c r="AK12" s="81"/>
      <c r="AL12" s="81"/>
      <c r="AM12" s="81"/>
      <c r="AN12" s="81"/>
      <c r="AO12" s="81"/>
      <c r="AP12" s="9"/>
      <c r="AR12" s="7"/>
      <c r="AZ12" s="2"/>
      <c r="BA12" s="2"/>
      <c r="BB12" s="2"/>
      <c r="BE12" s="15" t="s">
        <v>90</v>
      </c>
      <c r="BG12" s="70">
        <f>BG11/AI30</f>
        <v>4.8010874347315653</v>
      </c>
      <c r="BH12" s="70"/>
      <c r="BI12" s="70"/>
      <c r="BJ12" s="70"/>
      <c r="BK12" s="68" t="s">
        <v>113</v>
      </c>
      <c r="BL12" s="69"/>
      <c r="BM12" s="2"/>
      <c r="BN12" s="70">
        <f>BN11/AI30</f>
        <v>65.270696166384013</v>
      </c>
      <c r="BO12" s="70"/>
      <c r="BP12" s="70"/>
      <c r="BQ12" s="70"/>
      <c r="BR12" s="68" t="s">
        <v>113</v>
      </c>
      <c r="BS12" s="69"/>
      <c r="BT12" s="2"/>
      <c r="BU12" s="55"/>
      <c r="BV12" s="55"/>
      <c r="BW12" s="55"/>
      <c r="BX12" s="72" t="s">
        <v>104</v>
      </c>
      <c r="BY12" s="63"/>
      <c r="BZ12" s="63"/>
      <c r="CA12" s="63"/>
      <c r="CB12" s="63"/>
      <c r="CF12" s="9"/>
      <c r="CI12" s="1" t="s">
        <v>44</v>
      </c>
      <c r="DY12" s="1"/>
      <c r="DZ12" s="1"/>
      <c r="EA12" s="1"/>
      <c r="ED12" s="1"/>
      <c r="EE12" s="1"/>
      <c r="EF12" s="1"/>
      <c r="EG12" s="1"/>
      <c r="EH12" s="1"/>
      <c r="EI12" s="1"/>
      <c r="EJ12" s="1"/>
      <c r="EK12" s="1"/>
      <c r="EL12" s="1"/>
    </row>
    <row r="13" spans="1:142" ht="18" customHeight="1" x14ac:dyDescent="0.35">
      <c r="A13" s="9"/>
      <c r="B13" s="7"/>
      <c r="D13" s="16"/>
      <c r="E13" s="16"/>
      <c r="F13" s="16"/>
      <c r="G13" s="16"/>
      <c r="H13" s="10" t="s">
        <v>16</v>
      </c>
      <c r="I13" s="80" t="s">
        <v>85</v>
      </c>
      <c r="J13" s="80"/>
      <c r="K13" s="80"/>
      <c r="L13" s="80"/>
      <c r="M13" s="80"/>
      <c r="N13" s="80"/>
      <c r="O13" s="80"/>
      <c r="P13" s="80"/>
      <c r="Q13" s="80"/>
      <c r="R13" s="80"/>
      <c r="S13" s="80"/>
      <c r="T13" s="80"/>
      <c r="U13" s="80"/>
      <c r="V13" s="80"/>
      <c r="W13" s="80"/>
      <c r="X13" s="80"/>
      <c r="Y13" s="16"/>
      <c r="Z13" s="16"/>
      <c r="AA13" s="16"/>
      <c r="AB13" s="16"/>
      <c r="AC13" s="16"/>
      <c r="AE13" s="10" t="s">
        <v>14</v>
      </c>
      <c r="AF13" s="82" t="s">
        <v>15</v>
      </c>
      <c r="AG13" s="83"/>
      <c r="AH13" s="83"/>
      <c r="AI13" s="83"/>
      <c r="AJ13" s="83"/>
      <c r="AK13" s="83"/>
      <c r="AL13" s="83"/>
      <c r="AM13" s="83"/>
      <c r="AN13" s="83"/>
      <c r="AO13" s="84"/>
      <c r="AP13" s="9"/>
      <c r="AR13" s="7"/>
      <c r="AZ13" s="2"/>
      <c r="BA13" s="2"/>
      <c r="BB13" s="2"/>
      <c r="BE13" s="15" t="s">
        <v>91</v>
      </c>
      <c r="BG13" s="71">
        <f>SQRT(2)*2*PI()*Q27*Q31*AI29*AI26*Q41/1000</f>
        <v>57.486532940045159</v>
      </c>
      <c r="BH13" s="71"/>
      <c r="BI13" s="71"/>
      <c r="BJ13" s="71"/>
      <c r="BK13" s="67" t="s">
        <v>21</v>
      </c>
      <c r="BL13" s="67"/>
      <c r="BM13" s="2"/>
      <c r="BN13" s="71">
        <f>SQRT(2)*2*PI()*Q27*Q31*AI29*AI26*Q41/1000</f>
        <v>57.486532940045159</v>
      </c>
      <c r="BO13" s="71"/>
      <c r="BP13" s="71"/>
      <c r="BQ13" s="71"/>
      <c r="BR13" s="67" t="s">
        <v>21</v>
      </c>
      <c r="BS13" s="67"/>
      <c r="BT13" s="2"/>
      <c r="CF13" s="9"/>
      <c r="DY13" s="1"/>
      <c r="DZ13" s="1"/>
      <c r="EA13" s="1"/>
      <c r="ED13" s="1"/>
      <c r="EE13" s="1"/>
      <c r="EF13" s="1"/>
      <c r="EG13" s="1"/>
      <c r="EH13" s="1"/>
      <c r="EI13" s="1"/>
      <c r="EJ13" s="1"/>
      <c r="EK13" s="1"/>
      <c r="EL13" s="1"/>
    </row>
    <row r="14" spans="1:142" ht="18" customHeight="1" x14ac:dyDescent="0.35">
      <c r="A14" s="9"/>
      <c r="B14" s="7"/>
      <c r="AO14" s="16"/>
      <c r="AP14" s="9"/>
      <c r="AR14" s="7"/>
      <c r="AV14" s="2"/>
      <c r="AW14" s="2"/>
      <c r="AZ14" s="2"/>
      <c r="BA14" s="2"/>
      <c r="BB14" s="2"/>
      <c r="BE14" s="15" t="s">
        <v>92</v>
      </c>
      <c r="BG14" s="65">
        <f>Q39*AI29/Q30</f>
        <v>0.30235385643715312</v>
      </c>
      <c r="BH14" s="65"/>
      <c r="BI14" s="65"/>
      <c r="BJ14" s="65"/>
      <c r="BK14" s="68" t="s">
        <v>112</v>
      </c>
      <c r="BL14" s="69"/>
      <c r="BM14" s="2"/>
      <c r="BN14" s="65">
        <f>Q39*AI29/Q30</f>
        <v>0.30235385643715312</v>
      </c>
      <c r="BO14" s="65"/>
      <c r="BP14" s="65"/>
      <c r="BQ14" s="65"/>
      <c r="BR14" s="68" t="s">
        <v>112</v>
      </c>
      <c r="BS14" s="69"/>
      <c r="BT14" s="2"/>
      <c r="BU14" s="2"/>
      <c r="BV14" s="2"/>
      <c r="BW14" s="2"/>
      <c r="BX14" s="2"/>
      <c r="BY14" s="15"/>
      <c r="CF14" s="9"/>
      <c r="DY14" s="1"/>
      <c r="DZ14" s="1"/>
      <c r="EA14" s="1"/>
      <c r="ED14" s="1"/>
      <c r="EE14" s="1"/>
      <c r="EF14" s="1"/>
      <c r="EG14" s="1"/>
      <c r="EH14" s="1"/>
      <c r="EI14" s="1"/>
      <c r="EJ14" s="1"/>
      <c r="EK14" s="1"/>
      <c r="EL14" s="1"/>
    </row>
    <row r="15" spans="1:142" ht="18" customHeight="1" x14ac:dyDescent="0.35">
      <c r="A15" s="9"/>
      <c r="B15" s="7"/>
      <c r="C15" s="17" t="s">
        <v>17</v>
      </c>
      <c r="D15" s="16"/>
      <c r="E15" s="16"/>
      <c r="F15" s="16"/>
      <c r="G15" s="16"/>
      <c r="H15" s="16"/>
      <c r="I15" s="16"/>
      <c r="J15" s="16"/>
      <c r="K15" s="16"/>
      <c r="L15" s="16"/>
      <c r="M15" s="16"/>
      <c r="N15" s="16"/>
      <c r="O15" s="16"/>
      <c r="P15" s="16"/>
      <c r="R15" s="16"/>
      <c r="S15" s="16"/>
      <c r="T15" s="16"/>
      <c r="U15" s="16"/>
      <c r="V15" s="16"/>
      <c r="W15" s="16"/>
      <c r="X15" s="16"/>
      <c r="Y15" s="16"/>
      <c r="Z15" s="16"/>
      <c r="AA15" s="16"/>
      <c r="AB15" s="16"/>
      <c r="AC15" s="16" t="s">
        <v>9</v>
      </c>
      <c r="AD15" s="16"/>
      <c r="AE15" s="16"/>
      <c r="AF15" s="16"/>
      <c r="AG15" s="16"/>
      <c r="AH15" s="16"/>
      <c r="AI15" s="16"/>
      <c r="AJ15" s="16"/>
      <c r="AK15" s="16"/>
      <c r="AL15" s="16"/>
      <c r="AM15" s="16"/>
      <c r="AN15" s="16"/>
      <c r="AO15" s="16"/>
      <c r="AP15" s="9"/>
      <c r="AR15" s="7"/>
      <c r="BE15" s="15" t="s">
        <v>93</v>
      </c>
      <c r="BG15" s="70">
        <f>BG14*BG12</f>
        <v>1.4516273009830474</v>
      </c>
      <c r="BH15" s="70"/>
      <c r="BI15" s="70"/>
      <c r="BJ15" s="70"/>
      <c r="BK15" s="67" t="s">
        <v>21</v>
      </c>
      <c r="BL15" s="67"/>
      <c r="BM15" s="31"/>
      <c r="BN15" s="70">
        <f>BN14*BN12</f>
        <v>19.734846698243913</v>
      </c>
      <c r="BO15" s="70"/>
      <c r="BP15" s="70"/>
      <c r="BQ15" s="70"/>
      <c r="BR15" s="67" t="s">
        <v>21</v>
      </c>
      <c r="BS15" s="67"/>
      <c r="BT15" s="31"/>
      <c r="BU15" s="31"/>
      <c r="BV15" s="31"/>
      <c r="BW15" s="31"/>
      <c r="BY15" s="15"/>
      <c r="CF15" s="9"/>
      <c r="CX15" s="15" t="s">
        <v>52</v>
      </c>
      <c r="CY15" s="61">
        <f>Q32</f>
        <v>0.68</v>
      </c>
      <c r="CZ15" s="61"/>
      <c r="DA15" s="61"/>
      <c r="DB15" s="61"/>
      <c r="DC15" s="1" t="s">
        <v>55</v>
      </c>
      <c r="DY15" s="1"/>
      <c r="DZ15" s="1"/>
      <c r="EA15" s="1"/>
      <c r="ED15" s="1"/>
      <c r="EE15" s="1"/>
      <c r="EF15" s="1"/>
      <c r="EG15" s="1"/>
      <c r="EH15" s="1"/>
      <c r="EI15" s="1"/>
      <c r="EJ15" s="1"/>
      <c r="EK15" s="1"/>
      <c r="EL15" s="1"/>
    </row>
    <row r="16" spans="1:142" ht="18" customHeight="1" x14ac:dyDescent="0.25">
      <c r="A16" s="9"/>
      <c r="B16" s="7"/>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9"/>
      <c r="AR16" s="7"/>
      <c r="BE16" s="15" t="s">
        <v>63</v>
      </c>
      <c r="BG16" s="71">
        <f>BG15+BG13</f>
        <v>58.938160241028207</v>
      </c>
      <c r="BH16" s="71"/>
      <c r="BI16" s="71"/>
      <c r="BJ16" s="71"/>
      <c r="BK16" s="67" t="s">
        <v>21</v>
      </c>
      <c r="BL16" s="67"/>
      <c r="BM16" s="31"/>
      <c r="BN16" s="71">
        <f>BN15+BN13</f>
        <v>77.221379638289079</v>
      </c>
      <c r="BO16" s="71"/>
      <c r="BP16" s="71"/>
      <c r="BQ16" s="71"/>
      <c r="BR16" s="67" t="s">
        <v>21</v>
      </c>
      <c r="BS16" s="67"/>
      <c r="BT16" s="31"/>
      <c r="BU16" s="31"/>
      <c r="BV16" s="31"/>
      <c r="BW16" s="31"/>
      <c r="BY16" s="15"/>
      <c r="CF16" s="9"/>
      <c r="CX16" s="15" t="s">
        <v>53</v>
      </c>
      <c r="CY16" s="61">
        <f>Q33+Q32</f>
        <v>125.68</v>
      </c>
      <c r="CZ16" s="61"/>
      <c r="DA16" s="61"/>
      <c r="DB16" s="61"/>
      <c r="DC16" s="1" t="s">
        <v>55</v>
      </c>
      <c r="DY16" s="1"/>
      <c r="DZ16" s="1"/>
      <c r="EA16" s="1"/>
      <c r="ED16" s="1"/>
      <c r="EE16" s="1"/>
      <c r="EF16" s="1"/>
      <c r="EG16" s="1"/>
      <c r="EH16" s="1"/>
      <c r="EI16" s="1"/>
      <c r="EJ16" s="1"/>
      <c r="EK16" s="1"/>
      <c r="EL16" s="1"/>
    </row>
    <row r="17" spans="1:142" ht="18" customHeight="1" x14ac:dyDescent="0.25">
      <c r="A17" s="9"/>
      <c r="B17" s="7"/>
      <c r="D17" s="37"/>
      <c r="E17" s="37"/>
      <c r="F17" s="37"/>
      <c r="G17" s="37"/>
      <c r="H17" s="37"/>
      <c r="I17" s="37"/>
      <c r="J17" s="37"/>
      <c r="K17" s="37"/>
      <c r="AP17" s="9"/>
      <c r="AR17" s="7"/>
      <c r="BE17" s="15" t="s">
        <v>64</v>
      </c>
      <c r="BG17" s="70">
        <f>BG16/BG12</f>
        <v>12.276002268707591</v>
      </c>
      <c r="BH17" s="70"/>
      <c r="BI17" s="70"/>
      <c r="BJ17" s="70"/>
      <c r="BK17" s="68" t="s">
        <v>112</v>
      </c>
      <c r="BL17" s="69"/>
      <c r="BM17" s="31"/>
      <c r="BN17" s="70">
        <f>BN16/BN12</f>
        <v>1.1830941628298421</v>
      </c>
      <c r="BO17" s="70"/>
      <c r="BP17" s="70"/>
      <c r="BQ17" s="70"/>
      <c r="BR17" s="68" t="s">
        <v>112</v>
      </c>
      <c r="BS17" s="69"/>
      <c r="BT17" s="31"/>
      <c r="BU17" s="31"/>
      <c r="BV17" s="31"/>
      <c r="BW17" s="31"/>
      <c r="BY17" s="15"/>
      <c r="CF17" s="9"/>
      <c r="CX17" s="15" t="s">
        <v>49</v>
      </c>
      <c r="CY17" s="61">
        <f>AI26*Q31</f>
        <v>4.5422000000000002</v>
      </c>
      <c r="CZ17" s="61"/>
      <c r="DA17" s="61"/>
      <c r="DB17" s="61"/>
      <c r="DC17" s="62" t="s">
        <v>40</v>
      </c>
      <c r="DD17" s="63"/>
      <c r="DE17" s="63"/>
      <c r="DF17" s="63"/>
      <c r="DG17" s="63"/>
      <c r="DH17" s="63"/>
      <c r="DY17" s="1"/>
      <c r="DZ17" s="1"/>
      <c r="EA17" s="1"/>
      <c r="ED17" s="1"/>
      <c r="EE17" s="1"/>
      <c r="EF17" s="1"/>
      <c r="EG17" s="1"/>
      <c r="EH17" s="1"/>
      <c r="EI17" s="1"/>
      <c r="EJ17" s="1"/>
      <c r="EK17" s="1"/>
      <c r="EL17" s="1"/>
    </row>
    <row r="18" spans="1:142" ht="18" customHeight="1" x14ac:dyDescent="0.25">
      <c r="A18" s="9"/>
      <c r="B18" s="7"/>
      <c r="C18" s="38"/>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9"/>
      <c r="AR18" s="7"/>
      <c r="AS18" s="31"/>
      <c r="AT18" s="31"/>
      <c r="AU18" s="31"/>
      <c r="BL18" s="31"/>
      <c r="BM18" s="31"/>
      <c r="BN18" s="31"/>
      <c r="BO18" s="31"/>
      <c r="BP18" s="31"/>
      <c r="BQ18" s="31"/>
      <c r="BR18" s="31"/>
      <c r="BS18" s="31"/>
      <c r="BT18" s="31"/>
      <c r="BU18" s="31"/>
      <c r="BV18" s="31"/>
      <c r="BW18" s="31"/>
      <c r="BX18" s="31"/>
      <c r="BY18" s="15"/>
      <c r="CF18" s="9"/>
      <c r="DY18" s="1"/>
      <c r="DZ18" s="1"/>
      <c r="EA18" s="1"/>
      <c r="ED18" s="1"/>
      <c r="EE18" s="1"/>
      <c r="EF18" s="1"/>
      <c r="EG18" s="1"/>
      <c r="EH18" s="1"/>
      <c r="EI18" s="1"/>
      <c r="EJ18" s="1"/>
      <c r="EK18" s="1"/>
      <c r="EL18" s="1"/>
    </row>
    <row r="19" spans="1:142" ht="18" customHeight="1" x14ac:dyDescent="0.3">
      <c r="A19" s="9"/>
      <c r="B19" s="7"/>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9"/>
      <c r="AR19" s="7"/>
      <c r="AS19" s="85" t="s">
        <v>106</v>
      </c>
      <c r="AT19" s="85"/>
      <c r="AU19" s="85"/>
      <c r="AV19" s="85"/>
      <c r="AW19" s="85"/>
      <c r="AX19" s="85"/>
      <c r="AY19" s="85"/>
      <c r="AZ19" s="85"/>
      <c r="BA19" s="85"/>
      <c r="BB19" s="85"/>
      <c r="BC19" s="85"/>
      <c r="BD19" s="85"/>
      <c r="BE19" s="85"/>
      <c r="BF19" s="85"/>
      <c r="BG19" s="85"/>
      <c r="BH19" s="85"/>
      <c r="BI19" s="85"/>
      <c r="BJ19" s="85"/>
      <c r="BK19" s="85"/>
      <c r="BL19" s="85"/>
      <c r="BM19" s="85"/>
      <c r="BN19" s="85"/>
      <c r="BO19" s="85"/>
      <c r="BP19" s="85"/>
      <c r="BQ19" s="85"/>
      <c r="BR19" s="85"/>
      <c r="BS19" s="85"/>
      <c r="BT19" s="85"/>
      <c r="BU19" s="85"/>
      <c r="BV19" s="85"/>
      <c r="BW19" s="85"/>
      <c r="BX19" s="85"/>
      <c r="BY19" s="85"/>
      <c r="BZ19" s="85"/>
      <c r="CA19" s="85"/>
      <c r="CB19" s="85"/>
      <c r="CC19" s="85"/>
      <c r="CD19" s="85"/>
      <c r="CE19" s="85"/>
      <c r="CF19" s="9"/>
      <c r="DY19" s="1"/>
      <c r="DZ19" s="1"/>
      <c r="EA19" s="1"/>
      <c r="ED19" s="1"/>
      <c r="EE19" s="1"/>
      <c r="EF19" s="1"/>
      <c r="EG19" s="1"/>
      <c r="EH19" s="1"/>
      <c r="EI19" s="1"/>
      <c r="EJ19" s="1"/>
      <c r="EK19" s="1"/>
      <c r="EL19" s="1"/>
    </row>
    <row r="20" spans="1:142" ht="18" customHeight="1" x14ac:dyDescent="0.25">
      <c r="A20" s="9"/>
      <c r="B20" s="7"/>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9"/>
      <c r="AR20" s="7"/>
      <c r="CF20" s="9"/>
      <c r="DY20" s="1"/>
      <c r="DZ20" s="1"/>
      <c r="EA20" s="1"/>
      <c r="ED20" s="1"/>
      <c r="EE20" s="1"/>
      <c r="EF20" s="1"/>
      <c r="EG20" s="1"/>
      <c r="EH20" s="1"/>
      <c r="EI20" s="1"/>
      <c r="EJ20" s="1"/>
      <c r="EK20" s="1"/>
      <c r="EL20" s="1"/>
    </row>
    <row r="21" spans="1:142" ht="18" customHeight="1" x14ac:dyDescent="0.25">
      <c r="A21" s="9"/>
      <c r="B21" s="7"/>
      <c r="AP21" s="9"/>
      <c r="AR21" s="7"/>
      <c r="CF21" s="9"/>
      <c r="DY21" s="1"/>
      <c r="DZ21" s="1"/>
      <c r="EA21" s="1"/>
      <c r="ED21" s="1"/>
      <c r="EE21" s="1"/>
      <c r="EF21" s="1"/>
      <c r="EG21" s="1"/>
      <c r="EH21" s="1"/>
      <c r="EI21" s="1"/>
      <c r="EJ21" s="1"/>
      <c r="EK21" s="1"/>
      <c r="EL21" s="1"/>
    </row>
    <row r="22" spans="1:142" ht="18" customHeight="1" x14ac:dyDescent="0.25">
      <c r="A22" s="9"/>
      <c r="B22" s="7"/>
      <c r="AP22" s="9"/>
      <c r="AR22" s="7"/>
      <c r="AT22" s="19"/>
      <c r="AU22" s="19"/>
      <c r="AV22" s="19"/>
      <c r="AW22" s="19"/>
      <c r="AX22" s="19"/>
      <c r="AY22" s="23"/>
      <c r="AZ22" s="23"/>
      <c r="BA22" s="23"/>
      <c r="BB22" s="23"/>
      <c r="BC22" s="23"/>
      <c r="BD22" s="23"/>
      <c r="BE22" s="23"/>
      <c r="BF22" s="23"/>
      <c r="BG22" s="23"/>
      <c r="BH22" s="23"/>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9"/>
      <c r="CT22" s="1" t="s">
        <v>58</v>
      </c>
      <c r="DY22" s="1"/>
      <c r="DZ22" s="1"/>
      <c r="EA22" s="1"/>
      <c r="ED22" s="1"/>
      <c r="EE22" s="1"/>
      <c r="EF22" s="1"/>
      <c r="EG22" s="1"/>
      <c r="EH22" s="1"/>
      <c r="EI22" s="1"/>
      <c r="EJ22" s="1"/>
      <c r="EK22" s="1"/>
      <c r="EL22" s="1"/>
    </row>
    <row r="23" spans="1:142" ht="18" customHeight="1" x14ac:dyDescent="0.25">
      <c r="A23" s="9"/>
      <c r="B23" s="7"/>
      <c r="AP23" s="9"/>
      <c r="AR23" s="7"/>
      <c r="AS23" s="53"/>
      <c r="AT23" s="53"/>
      <c r="AU23" s="53"/>
      <c r="AV23" s="53"/>
      <c r="AW23" s="53"/>
      <c r="AX23" s="53"/>
      <c r="AY23" s="53"/>
      <c r="AZ23" s="53"/>
      <c r="BA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9"/>
      <c r="CT23" s="59" t="s">
        <v>59</v>
      </c>
      <c r="DY23" s="1"/>
      <c r="DZ23" s="1"/>
      <c r="EA23" s="1"/>
      <c r="ED23" s="1"/>
      <c r="EE23" s="1"/>
      <c r="EF23" s="1"/>
      <c r="EG23" s="1"/>
      <c r="EH23" s="1"/>
      <c r="EI23" s="1"/>
      <c r="EJ23" s="1"/>
      <c r="EK23" s="1"/>
      <c r="EL23" s="1"/>
    </row>
    <row r="24" spans="1:142" ht="18" customHeight="1" x14ac:dyDescent="0.25">
      <c r="A24" s="9"/>
      <c r="B24" s="7"/>
      <c r="AP24" s="9"/>
      <c r="AR24" s="7"/>
      <c r="CF24" s="9"/>
      <c r="CT24" s="59"/>
      <c r="CU24" s="1" t="s">
        <v>57</v>
      </c>
      <c r="DY24" s="1"/>
      <c r="DZ24" s="1"/>
      <c r="EA24" s="1"/>
      <c r="ED24" s="1"/>
      <c r="EE24" s="1"/>
      <c r="EF24" s="1"/>
      <c r="EG24" s="1"/>
      <c r="EH24" s="1"/>
      <c r="EI24" s="1"/>
      <c r="EJ24" s="1"/>
      <c r="EK24" s="1"/>
      <c r="EL24" s="1"/>
    </row>
    <row r="25" spans="1:142" ht="18" customHeight="1" x14ac:dyDescent="0.3">
      <c r="A25" s="9"/>
      <c r="B25" s="7"/>
      <c r="C25" s="76" t="s">
        <v>77</v>
      </c>
      <c r="D25" s="76"/>
      <c r="E25" s="76"/>
      <c r="F25" s="76"/>
      <c r="G25" s="76"/>
      <c r="H25" s="76"/>
      <c r="I25" s="76"/>
      <c r="J25" s="76"/>
      <c r="K25" s="76"/>
      <c r="L25" s="76"/>
      <c r="M25" s="76"/>
      <c r="N25" s="76"/>
      <c r="O25" s="76"/>
      <c r="P25" s="76"/>
      <c r="Q25" s="76"/>
      <c r="R25" s="76"/>
      <c r="S25" s="76"/>
      <c r="T25" s="76"/>
      <c r="U25" s="76"/>
      <c r="V25" s="76"/>
      <c r="AP25" s="20"/>
      <c r="AR25" s="7"/>
      <c r="BV25" s="30"/>
      <c r="BW25" s="30"/>
      <c r="BX25" s="30"/>
      <c r="BY25" s="30"/>
      <c r="BZ25" s="30"/>
      <c r="CA25" s="30"/>
      <c r="CB25" s="30"/>
      <c r="CC25" s="30"/>
      <c r="CD25" s="30"/>
      <c r="CE25" s="30"/>
      <c r="CF25" s="9"/>
      <c r="CT25" s="1">
        <v>1.2</v>
      </c>
      <c r="CU25" s="1">
        <v>1.3</v>
      </c>
      <c r="DY25" s="1"/>
      <c r="DZ25" s="1"/>
      <c r="EA25" s="1"/>
      <c r="ED25" s="1"/>
      <c r="EE25" s="1"/>
      <c r="EF25" s="1"/>
      <c r="EG25" s="1"/>
      <c r="EH25" s="1"/>
      <c r="EI25" s="1"/>
      <c r="EJ25" s="1"/>
      <c r="EK25" s="1"/>
      <c r="EL25" s="1"/>
    </row>
    <row r="26" spans="1:142" ht="18" customHeight="1" x14ac:dyDescent="0.35">
      <c r="A26" s="9"/>
      <c r="B26" s="7"/>
      <c r="C26" s="5"/>
      <c r="P26" s="15" t="s">
        <v>38</v>
      </c>
      <c r="Q26" s="74">
        <v>38</v>
      </c>
      <c r="R26" s="74"/>
      <c r="S26" s="74"/>
      <c r="T26" s="74"/>
      <c r="U26" s="52" t="s">
        <v>27</v>
      </c>
      <c r="AH26" s="15" t="s">
        <v>79</v>
      </c>
      <c r="AI26" s="61">
        <f>IF(M28="Effectively Grounded",1.3,1.5)</f>
        <v>1.3</v>
      </c>
      <c r="AJ26" s="61"/>
      <c r="AK26" s="61"/>
      <c r="AL26" s="61"/>
      <c r="AP26" s="9"/>
      <c r="AR26" s="7"/>
      <c r="CF26" s="21"/>
      <c r="CT26" s="1">
        <v>1.3</v>
      </c>
      <c r="CU26" s="1">
        <v>1.25</v>
      </c>
      <c r="DY26" s="1"/>
      <c r="DZ26" s="1"/>
      <c r="EA26" s="1"/>
      <c r="ED26" s="1"/>
      <c r="EE26" s="1"/>
      <c r="EF26" s="1"/>
      <c r="EG26" s="1"/>
      <c r="EH26" s="1"/>
      <c r="EI26" s="1"/>
      <c r="EJ26" s="1"/>
      <c r="EK26" s="1"/>
      <c r="EL26" s="1"/>
    </row>
    <row r="27" spans="1:142" ht="18" customHeight="1" x14ac:dyDescent="0.35">
      <c r="A27" s="9"/>
      <c r="B27" s="7"/>
      <c r="P27" s="15" t="s">
        <v>28</v>
      </c>
      <c r="Q27" s="64">
        <v>60</v>
      </c>
      <c r="R27" s="64"/>
      <c r="S27" s="64"/>
      <c r="T27" s="64"/>
      <c r="U27" s="52" t="s">
        <v>23</v>
      </c>
      <c r="AH27" s="15" t="s">
        <v>39</v>
      </c>
      <c r="AI27" s="65">
        <f>((Q26/SQRT(3))/(2*PI()*Q27*Q30))*1000</f>
        <v>1.163916557001561</v>
      </c>
      <c r="AJ27" s="65"/>
      <c r="AK27" s="65"/>
      <c r="AL27" s="65"/>
      <c r="AM27" s="52" t="s">
        <v>74</v>
      </c>
      <c r="AP27" s="9"/>
      <c r="AR27" s="7"/>
      <c r="CF27" s="9"/>
      <c r="CT27" s="1">
        <v>1.4</v>
      </c>
      <c r="CU27" s="1">
        <v>1.22</v>
      </c>
      <c r="DY27" s="1"/>
      <c r="DZ27" s="1"/>
      <c r="EA27" s="1"/>
      <c r="ED27" s="1"/>
      <c r="EE27" s="1"/>
      <c r="EF27" s="1"/>
      <c r="EG27" s="1"/>
      <c r="EH27" s="1"/>
      <c r="EI27" s="1"/>
      <c r="EJ27" s="1"/>
      <c r="EK27" s="1"/>
      <c r="EL27" s="1"/>
    </row>
    <row r="28" spans="1:142" ht="18" customHeight="1" x14ac:dyDescent="0.35">
      <c r="A28" s="9"/>
      <c r="B28" s="7"/>
      <c r="L28" s="15" t="s">
        <v>31</v>
      </c>
      <c r="M28" s="64" t="s">
        <v>35</v>
      </c>
      <c r="N28" s="64"/>
      <c r="O28" s="64"/>
      <c r="P28" s="64"/>
      <c r="Q28" s="64"/>
      <c r="R28" s="64"/>
      <c r="S28" s="64"/>
      <c r="T28" s="64"/>
      <c r="AH28" s="15" t="s">
        <v>76</v>
      </c>
      <c r="AI28" s="65">
        <f>SUM(Q31,AI27)</f>
        <v>4.6579165570015615</v>
      </c>
      <c r="AJ28" s="65"/>
      <c r="AK28" s="65"/>
      <c r="AL28" s="65"/>
      <c r="AM28" s="52" t="s">
        <v>74</v>
      </c>
      <c r="AP28" s="9"/>
      <c r="AR28" s="7"/>
      <c r="AS28" s="30"/>
      <c r="BJ28" s="31"/>
      <c r="BX28" s="31"/>
      <c r="BY28" s="31"/>
      <c r="BZ28" s="31"/>
      <c r="CA28" s="31"/>
      <c r="CB28" s="31"/>
      <c r="CC28" s="31"/>
      <c r="CD28" s="31"/>
      <c r="CE28" s="31"/>
      <c r="CF28" s="9"/>
      <c r="CT28" s="1">
        <v>1.5</v>
      </c>
      <c r="CU28" s="1">
        <v>1.2</v>
      </c>
      <c r="DY28" s="1"/>
      <c r="DZ28" s="1"/>
      <c r="EA28" s="1"/>
      <c r="ED28" s="1"/>
      <c r="EE28" s="1"/>
      <c r="EF28" s="1"/>
      <c r="EG28" s="1"/>
      <c r="EH28" s="1"/>
      <c r="EI28" s="1"/>
      <c r="EJ28" s="1"/>
      <c r="EK28" s="1"/>
      <c r="EL28" s="1"/>
    </row>
    <row r="29" spans="1:142" ht="18" customHeight="1" x14ac:dyDescent="0.35">
      <c r="A29" s="9"/>
      <c r="B29" s="7"/>
      <c r="P29" s="15" t="s">
        <v>42</v>
      </c>
      <c r="Q29" s="75" t="s">
        <v>44</v>
      </c>
      <c r="R29" s="75"/>
      <c r="S29" s="75"/>
      <c r="T29" s="75"/>
      <c r="AH29" s="15" t="s">
        <v>41</v>
      </c>
      <c r="AI29" s="71">
        <f>(Q26/SQRT(3))/((AI28/1000)*2*PI()*Q27)</f>
        <v>12.493961009799715</v>
      </c>
      <c r="AJ29" s="71"/>
      <c r="AK29" s="71"/>
      <c r="AL29" s="71"/>
      <c r="AM29" s="1" t="s">
        <v>29</v>
      </c>
      <c r="AP29" s="9"/>
      <c r="AR29" s="7"/>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9"/>
      <c r="CT29" s="1">
        <v>1.6</v>
      </c>
      <c r="CU29" s="1">
        <v>1.18</v>
      </c>
      <c r="DY29" s="1"/>
      <c r="DZ29" s="1"/>
      <c r="EA29" s="1"/>
      <c r="ED29" s="1"/>
      <c r="EE29" s="1"/>
      <c r="EF29" s="1"/>
      <c r="EG29" s="1"/>
      <c r="EH29" s="1"/>
      <c r="EI29" s="1"/>
      <c r="EJ29" s="1"/>
      <c r="EK29" s="1"/>
      <c r="EL29" s="1"/>
    </row>
    <row r="30" spans="1:142" ht="18" customHeight="1" x14ac:dyDescent="0.35">
      <c r="A30" s="9"/>
      <c r="B30" s="7"/>
      <c r="P30" s="15" t="s">
        <v>37</v>
      </c>
      <c r="Q30" s="64">
        <v>50</v>
      </c>
      <c r="R30" s="64"/>
      <c r="S30" s="64"/>
      <c r="T30" s="64"/>
      <c r="U30" s="1" t="s">
        <v>29</v>
      </c>
      <c r="AH30" s="15" t="s">
        <v>115</v>
      </c>
      <c r="AI30" s="70" cm="1">
        <f t="array" ref="AI30">IF(Q41&lt;=CT25,
   CU25+(Q41-CT25)*(CU26-CU25)/(CT26-CT25),
   IF(Q41&gt;=CT33,
      CU32+(Q41-CT32)*(CU33-CU32)/(CT33-CT32),
      INDEX(CU25:CU33,MATCH(Q41,CT25:CT33,1)) +
      (Q41-INDEX(CT25:CT33,MATCH(Q41,CT25:CT33,1))) *
      (INDEX(CU25:CU33,MATCH(Q41,CT25:CT33,1)+1)-INDEX(CU25:CU33,MATCH(Q41,CT25:CT33,1))) /
      (INDEX(CT25:CT33,MATCH(Q41,CT25:CT33,1)+1)-INDEX(CT25:CT33,MATCH(Q41,CT25:CT33,1)))
   )
)</f>
        <v>1.1499999999999999</v>
      </c>
      <c r="AJ30" s="70"/>
      <c r="AK30" s="70"/>
      <c r="AL30" s="70"/>
      <c r="AP30" s="9"/>
      <c r="AR30" s="7"/>
      <c r="CF30" s="9"/>
      <c r="CT30" s="1">
        <v>1.7</v>
      </c>
      <c r="CU30" s="1">
        <v>1.17</v>
      </c>
      <c r="DY30" s="1"/>
      <c r="DZ30" s="1"/>
      <c r="EA30" s="1"/>
      <c r="ED30" s="1"/>
      <c r="EE30" s="1"/>
      <c r="EF30" s="1"/>
      <c r="EG30" s="1"/>
      <c r="EH30" s="1"/>
      <c r="EI30" s="1"/>
      <c r="EJ30" s="1"/>
      <c r="EK30" s="1"/>
      <c r="EL30" s="1"/>
    </row>
    <row r="31" spans="1:142" ht="18" customHeight="1" x14ac:dyDescent="0.35">
      <c r="A31" s="9"/>
      <c r="B31" s="7"/>
      <c r="P31" s="15" t="s">
        <v>30</v>
      </c>
      <c r="Q31" s="66">
        <v>3.4940000000000002</v>
      </c>
      <c r="R31" s="66"/>
      <c r="S31" s="66"/>
      <c r="T31" s="66"/>
      <c r="U31" s="52" t="s">
        <v>74</v>
      </c>
      <c r="AP31" s="9"/>
      <c r="AR31" s="7"/>
      <c r="AS31" s="30"/>
      <c r="AT31" s="30"/>
      <c r="AU31" s="30"/>
      <c r="AV31" s="30"/>
      <c r="AW31" s="30"/>
      <c r="AX31" s="30"/>
      <c r="AY31" s="30"/>
      <c r="AZ31" s="30"/>
      <c r="BA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9"/>
      <c r="CT31" s="1">
        <v>1.8</v>
      </c>
      <c r="CU31" s="1">
        <v>1.1499999999999999</v>
      </c>
      <c r="DY31" s="1"/>
      <c r="DZ31" s="1"/>
      <c r="EA31" s="1"/>
      <c r="ED31" s="1"/>
      <c r="EE31" s="1"/>
      <c r="EF31" s="1"/>
      <c r="EG31" s="1"/>
      <c r="EH31" s="1"/>
      <c r="EI31" s="1"/>
      <c r="EJ31" s="1"/>
      <c r="EK31" s="1"/>
      <c r="EL31" s="1"/>
    </row>
    <row r="32" spans="1:142" ht="18" customHeight="1" x14ac:dyDescent="0.35">
      <c r="A32" s="9"/>
      <c r="B32" s="7"/>
      <c r="P32" s="15" t="s">
        <v>51</v>
      </c>
      <c r="Q32" s="64">
        <v>0.68</v>
      </c>
      <c r="R32" s="64"/>
      <c r="S32" s="64"/>
      <c r="T32" s="64"/>
      <c r="U32" s="1" t="s">
        <v>75</v>
      </c>
      <c r="AP32" s="9"/>
      <c r="AR32" s="7"/>
      <c r="CF32" s="9"/>
      <c r="CT32" s="1">
        <v>1.9</v>
      </c>
      <c r="CU32" s="1">
        <v>1.1499999999999999</v>
      </c>
      <c r="DY32" s="1"/>
      <c r="DZ32" s="1"/>
      <c r="EA32" s="1"/>
      <c r="ED32" s="1"/>
      <c r="EE32" s="1"/>
      <c r="EF32" s="1"/>
      <c r="EG32" s="1"/>
      <c r="EH32" s="1"/>
      <c r="EI32" s="1"/>
      <c r="EJ32" s="1"/>
      <c r="EK32" s="1"/>
      <c r="EL32" s="1"/>
    </row>
    <row r="33" spans="1:142" ht="18" customHeight="1" x14ac:dyDescent="0.35">
      <c r="A33" s="9"/>
      <c r="B33" s="7"/>
      <c r="P33" s="15" t="s">
        <v>50</v>
      </c>
      <c r="Q33" s="64">
        <v>125</v>
      </c>
      <c r="R33" s="64"/>
      <c r="S33" s="64"/>
      <c r="T33" s="64"/>
      <c r="U33" s="1" t="s">
        <v>75</v>
      </c>
      <c r="AP33" s="9"/>
      <c r="AR33" s="7"/>
      <c r="CF33" s="9"/>
      <c r="CT33" s="1">
        <v>2</v>
      </c>
      <c r="CU33" s="1">
        <v>1.1399999999999999</v>
      </c>
      <c r="DY33" s="1"/>
      <c r="DZ33" s="1"/>
      <c r="EA33" s="1"/>
      <c r="ED33" s="1"/>
      <c r="EE33" s="1"/>
      <c r="EF33" s="1"/>
      <c r="EG33" s="1"/>
      <c r="EH33" s="1"/>
      <c r="EI33" s="1"/>
      <c r="EJ33" s="1"/>
      <c r="EK33" s="1"/>
      <c r="EL33" s="1"/>
    </row>
    <row r="34" spans="1:142" ht="18" customHeight="1" x14ac:dyDescent="0.25">
      <c r="A34" s="9"/>
      <c r="B34" s="7"/>
      <c r="X34" s="87" t="s">
        <v>109</v>
      </c>
      <c r="Y34" s="87"/>
      <c r="Z34" s="87"/>
      <c r="AA34" s="87"/>
      <c r="AB34" s="87"/>
      <c r="AC34" s="87"/>
      <c r="AD34" s="87"/>
      <c r="AE34" s="87"/>
      <c r="AF34" s="87"/>
      <c r="AG34" s="87"/>
      <c r="AH34" s="87"/>
      <c r="AI34" s="87"/>
      <c r="AJ34" s="87"/>
      <c r="AK34" s="87"/>
      <c r="AL34" s="87"/>
      <c r="AM34" s="87"/>
      <c r="AN34" s="87"/>
      <c r="AO34" s="87"/>
      <c r="AP34" s="9"/>
      <c r="AR34" s="7"/>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9"/>
      <c r="CV34" s="59" t="s">
        <v>62</v>
      </c>
      <c r="CW34" s="59"/>
      <c r="DY34" s="1"/>
      <c r="DZ34" s="1"/>
      <c r="EA34" s="1"/>
      <c r="ED34" s="1"/>
      <c r="EE34" s="1"/>
      <c r="EF34" s="1"/>
      <c r="EG34" s="1"/>
      <c r="EH34" s="1"/>
      <c r="EI34" s="1"/>
      <c r="EJ34" s="1"/>
      <c r="EK34" s="1"/>
      <c r="EL34" s="1"/>
    </row>
    <row r="35" spans="1:142" ht="18" customHeight="1" x14ac:dyDescent="0.25">
      <c r="A35" s="9"/>
      <c r="B35" s="7"/>
      <c r="C35" s="76" t="s">
        <v>81</v>
      </c>
      <c r="D35" s="76"/>
      <c r="E35" s="76"/>
      <c r="F35" s="76"/>
      <c r="G35" s="76"/>
      <c r="H35" s="76"/>
      <c r="I35" s="76"/>
      <c r="J35" s="76"/>
      <c r="K35" s="76"/>
      <c r="L35" s="76"/>
      <c r="M35" s="76"/>
      <c r="N35" s="76"/>
      <c r="O35" s="76"/>
      <c r="P35" s="76"/>
      <c r="Q35" s="76"/>
      <c r="R35" s="76"/>
      <c r="S35" s="76"/>
      <c r="T35" s="76"/>
      <c r="U35" s="76"/>
      <c r="V35" s="76"/>
      <c r="X35" s="88"/>
      <c r="Y35" s="88"/>
      <c r="Z35" s="88"/>
      <c r="AA35" s="88"/>
      <c r="AB35" s="88"/>
      <c r="AC35" s="88"/>
      <c r="AD35" s="88"/>
      <c r="AE35" s="88"/>
      <c r="AF35" s="88"/>
      <c r="AG35" s="88"/>
      <c r="AH35" s="88"/>
      <c r="AI35" s="88"/>
      <c r="AJ35" s="88"/>
      <c r="AK35" s="88"/>
      <c r="AL35" s="88"/>
      <c r="AM35" s="88"/>
      <c r="AN35" s="88"/>
      <c r="AO35" s="88"/>
      <c r="AP35" s="9"/>
      <c r="AR35" s="7"/>
      <c r="AS35" s="31"/>
      <c r="BQ35" s="31"/>
      <c r="BR35" s="31"/>
      <c r="BS35" s="31"/>
      <c r="BT35" s="31"/>
      <c r="BU35" s="31"/>
      <c r="BV35" s="31"/>
      <c r="BW35" s="31"/>
      <c r="BX35" s="31"/>
      <c r="BY35" s="31"/>
      <c r="BZ35" s="31"/>
      <c r="CA35" s="31"/>
      <c r="CB35" s="31"/>
      <c r="CC35" s="31"/>
      <c r="CD35" s="31"/>
      <c r="CE35" s="31"/>
      <c r="CF35" s="9"/>
      <c r="CV35" s="59"/>
      <c r="CW35" s="59"/>
      <c r="CZ35" s="60" t="s">
        <v>66</v>
      </c>
      <c r="DA35" s="19" t="s">
        <v>65</v>
      </c>
      <c r="DB35" s="19"/>
      <c r="DY35" s="1"/>
      <c r="DZ35" s="1"/>
      <c r="EA35" s="1"/>
      <c r="ED35" s="1"/>
      <c r="EE35" s="1"/>
      <c r="EF35" s="1"/>
      <c r="EG35" s="1"/>
      <c r="EH35" s="1"/>
      <c r="EI35" s="1"/>
      <c r="EJ35" s="1"/>
      <c r="EK35" s="1"/>
      <c r="EL35" s="1"/>
    </row>
    <row r="36" spans="1:142" ht="18" customHeight="1" x14ac:dyDescent="0.35">
      <c r="A36" s="9"/>
      <c r="B36" s="7"/>
      <c r="P36" s="15" t="s">
        <v>47</v>
      </c>
      <c r="Q36" s="74">
        <v>15.5</v>
      </c>
      <c r="R36" s="74"/>
      <c r="S36" s="74"/>
      <c r="T36" s="74"/>
      <c r="U36" s="52" t="s">
        <v>21</v>
      </c>
      <c r="AH36" s="7"/>
      <c r="AI36" s="15" t="s">
        <v>73</v>
      </c>
      <c r="AJ36" s="89">
        <f>AI29/Q37</f>
        <v>0.31234902524499286</v>
      </c>
      <c r="AK36" s="89"/>
      <c r="AL36" s="89"/>
      <c r="AM36" s="89"/>
      <c r="AP36" s="9"/>
      <c r="AR36" s="7"/>
      <c r="CF36" s="9"/>
      <c r="CV36" s="59" t="s">
        <v>60</v>
      </c>
      <c r="CW36" s="59" t="s">
        <v>61</v>
      </c>
      <c r="CZ36" s="60"/>
      <c r="DA36" s="60" t="s">
        <v>60</v>
      </c>
      <c r="DB36" s="60" t="s">
        <v>61</v>
      </c>
      <c r="DY36" s="1"/>
      <c r="DZ36" s="1"/>
      <c r="EA36" s="1"/>
      <c r="ED36" s="1"/>
      <c r="EE36" s="1"/>
      <c r="EF36" s="1"/>
      <c r="EG36" s="1"/>
      <c r="EH36" s="1"/>
      <c r="EI36" s="1"/>
      <c r="EJ36" s="1"/>
      <c r="EK36" s="1"/>
      <c r="EL36" s="1"/>
    </row>
    <row r="37" spans="1:142" ht="18" customHeight="1" x14ac:dyDescent="0.35">
      <c r="A37" s="9"/>
      <c r="B37" s="7"/>
      <c r="P37" s="15" t="s">
        <v>48</v>
      </c>
      <c r="Q37" s="64">
        <v>40</v>
      </c>
      <c r="R37" s="64"/>
      <c r="S37" s="64"/>
      <c r="T37" s="64"/>
      <c r="U37" s="52" t="s">
        <v>22</v>
      </c>
      <c r="AI37" s="15" t="s">
        <v>70</v>
      </c>
      <c r="AJ37" s="65" cm="1">
        <f t="array" ref="AJ37">IF($AJ$36&lt;=$CZ$38,
INDEX(IF($Q$29="S1 Cable",$DA$38:$DA$42,$DB$38:$DB$42),1)
+($AJ$36-$CZ$38)*
(INDEX(IF($Q$29="S1 Cable",$DA$38:$DA$42,$DB$38:$DB$42),2)-INDEX(IF($Q$29="S1 Cable",$DA$38:$DA$42,$DB$38:$DB$42),1))/
(INDEX($CZ$38:$CZ$42,2)-INDEX($CZ$38:$CZ$42,1)),
IF($AJ$36&gt;=INDEX($CZ$38:$CZ$42,5),
INDEX(IF($Q$29="S1 Cable",$DA$38:$DA$42,$DB$38:$DB$42),4)
+($AJ$36-INDEX($CZ$38:$CZ$42,4))*
(INDEX(IF($Q$29="S1 Cable",$DA$38:$DA$42,$DB$38:$DB$42),5)-INDEX(IF($Q$29="S1 Cable",$DA$38:$DA$42,$DB$38:$DB$42),4))/
(INDEX($CZ$38:$CZ$42,5)-INDEX($CZ$38:$CZ$42,4)),
INDEX(IF($Q$29="S1 Cable",$DA$38:$DA$42,$DB$38:$DB$42),MATCH($AJ$36,$CZ$38:$CZ$42,1))
+($AJ$36-INDEX($CZ$38:$CZ$42,MATCH($AJ$36,$CZ$38:$CZ$42,1)))*
(INDEX(IF($Q$29="S1 Cable",$DA$38:$DA$42,$DB$38:$DB$42),MATCH($AJ$36,$CZ$38:$CZ$42,1)+1)
-INDEX(IF($Q$29="S1 Cable",$DA$38:$DA$42,$DB$38:$DB$42),MATCH($AJ$36,$CZ$38:$CZ$42,1)))/
(INDEX($CZ$38:$CZ$42,MATCH($AJ$36,$CZ$38:$CZ$42,1)+1)
-INDEX($CZ$38:$CZ$42,MATCH($AJ$36,$CZ$38:$CZ$42,1)))
)
)</f>
        <v>1.1275301949510013</v>
      </c>
      <c r="AK37" s="65"/>
      <c r="AL37" s="65"/>
      <c r="AM37" s="65"/>
      <c r="AP37" s="9"/>
      <c r="AR37" s="7"/>
      <c r="AS37" s="31"/>
      <c r="BQ37" s="31"/>
      <c r="BR37" s="31"/>
      <c r="BS37" s="31"/>
      <c r="BT37" s="31"/>
      <c r="BU37" s="31"/>
      <c r="BV37" s="31"/>
      <c r="BW37" s="31"/>
      <c r="BX37" s="31"/>
      <c r="BY37" s="31"/>
      <c r="BZ37" s="31"/>
      <c r="CA37" s="31"/>
      <c r="CB37" s="31"/>
      <c r="CC37" s="31"/>
      <c r="CD37" s="31"/>
      <c r="CE37" s="31"/>
      <c r="CF37" s="9"/>
      <c r="CV37" s="59"/>
      <c r="CW37" s="59"/>
      <c r="CZ37" s="60"/>
      <c r="DA37" s="60"/>
      <c r="DB37" s="60"/>
      <c r="DY37" s="1"/>
      <c r="DZ37" s="1"/>
      <c r="EA37" s="1"/>
      <c r="ED37" s="1"/>
      <c r="EE37" s="1"/>
      <c r="EF37" s="1"/>
      <c r="EG37" s="1"/>
      <c r="EH37" s="1"/>
      <c r="EI37" s="1"/>
      <c r="EJ37" s="1"/>
      <c r="EK37" s="1"/>
      <c r="EL37" s="1"/>
    </row>
    <row r="38" spans="1:142" ht="18" customHeight="1" x14ac:dyDescent="0.35">
      <c r="A38" s="9"/>
      <c r="B38" s="7"/>
      <c r="P38" s="15" t="s">
        <v>100</v>
      </c>
      <c r="Q38" s="64">
        <v>71.7</v>
      </c>
      <c r="R38" s="64"/>
      <c r="S38" s="64"/>
      <c r="T38" s="64"/>
      <c r="U38" s="52" t="s">
        <v>21</v>
      </c>
      <c r="Z38" s="30"/>
      <c r="AA38" s="30"/>
      <c r="AB38" s="30"/>
      <c r="AC38" s="30"/>
      <c r="AF38" s="30"/>
      <c r="AG38" s="30"/>
      <c r="AH38" s="30"/>
      <c r="AI38" s="15" t="s">
        <v>110</v>
      </c>
      <c r="AJ38" s="65" cm="1">
        <f t="array" ref="AJ38">IF($DF$46&lt;=$CZ$48,
   INDEX(IF($Q$29="S1 Cable",$DA$48:$DA$52,$DB$48:$DB$52),1)
   +($DF$46-$CZ$48)*
    (INDEX(IF($Q$29="S1 Cable",$DA$48:$DA$52,$DB$48:$DB$52),2)-INDEX(IF($Q$29="S1 Cable",$DA$48:$DA$52,$DB$48:$DB$52),1))/
    (INDEX($CZ$48:$CZ$52,2)-INDEX($CZ$48:$CZ$52,1)),
   IF($DF$46&gt;=INDEX($CZ$48:$CZ$52,5),
      INDEX(IF($Q$29="S1 Cable",$DA$48:$DA$52,$DB$48:$DB$52),4)
      +($DF$46-INDEX($CZ$48:$CZ$52,4))*
       (INDEX(IF($Q$29="S1 Cable",$DA$48:$DA$52,$DB$48:$DB$52),5)-INDEX(IF($Q$29="S1 Cable",$DA$48:$DA$52,$DB$48:$DB$52),4))/
       (INDEX($CZ$48:$CZ$52,5)-INDEX($CZ$48:$CZ$52,4)),
      INDEX(IF($Q$29="S1 Cable",$DA$48:$DA$52,$DB$48:$DB$52),MATCH($DF$46,$CZ$48:$CZ$52,1))
      +($DF$46-INDEX($CZ$48:$CZ$52,MATCH($DF$46,$CZ$48:$CZ$52,1)))*
       (INDEX(IF($Q$29="S1 Cable",$DA$48:$DA$52,$DB$48:$DB$52),MATCH($DF$46,$CZ$48:$CZ$52,1)+1)
        -INDEX(IF($Q$29="S1 Cable",$DA$48:$DA$52,$DB$48:$DB$52),MATCH($DF$46,$CZ$48:$CZ$52,1)))/
       (INDEX($CZ$48:$CZ$52,MATCH($DF$46,$CZ$48:$CZ$52,1)+1)
        -INDEX($CZ$48:$CZ$52,MATCH($DF$46,$CZ$48:$CZ$52,1)))
   )
)</f>
        <v>0.41111412272049364</v>
      </c>
      <c r="AK38" s="65"/>
      <c r="AL38" s="65"/>
      <c r="AM38" s="65"/>
      <c r="AP38" s="9"/>
      <c r="AR38" s="7"/>
      <c r="AS38" s="31"/>
      <c r="BM38" s="31"/>
      <c r="BN38" s="31"/>
      <c r="BO38" s="31"/>
      <c r="BP38" s="31"/>
      <c r="BQ38" s="31"/>
      <c r="BR38" s="31"/>
      <c r="BS38" s="31"/>
      <c r="BT38" s="31"/>
      <c r="BU38" s="31"/>
      <c r="BV38" s="31"/>
      <c r="BW38" s="31"/>
      <c r="BX38" s="31"/>
      <c r="BY38" s="31"/>
      <c r="BZ38" s="31"/>
      <c r="CA38" s="31"/>
      <c r="CB38" s="31"/>
      <c r="CC38" s="31"/>
      <c r="CD38" s="31"/>
      <c r="CE38" s="31"/>
      <c r="CF38" s="9"/>
      <c r="CV38" s="1">
        <v>4.76</v>
      </c>
      <c r="CW38" s="1">
        <v>15.5</v>
      </c>
      <c r="CZ38" s="1">
        <v>0</v>
      </c>
      <c r="DA38" s="1">
        <v>1.21</v>
      </c>
      <c r="DB38" s="1">
        <v>1.17</v>
      </c>
      <c r="DY38" s="1"/>
      <c r="DZ38" s="1"/>
      <c r="EA38" s="1"/>
      <c r="ED38" s="1"/>
      <c r="EE38" s="1"/>
      <c r="EF38" s="1"/>
      <c r="EG38" s="1"/>
      <c r="EH38" s="1"/>
      <c r="EI38" s="1"/>
      <c r="EJ38" s="1"/>
      <c r="EK38" s="1"/>
      <c r="EL38" s="1"/>
    </row>
    <row r="39" spans="1:142" ht="18" customHeight="1" x14ac:dyDescent="0.35">
      <c r="A39" s="9"/>
      <c r="B39" s="7"/>
      <c r="P39" s="15" t="s">
        <v>101</v>
      </c>
      <c r="Q39" s="64">
        <v>1.21</v>
      </c>
      <c r="R39" s="64"/>
      <c r="S39" s="64"/>
      <c r="T39" s="64"/>
      <c r="U39" s="52" t="s">
        <v>114</v>
      </c>
      <c r="AI39" s="15" t="s">
        <v>82</v>
      </c>
      <c r="AJ39" s="70">
        <f>AJ37*Q38</f>
        <v>80.843914977986799</v>
      </c>
      <c r="AK39" s="70"/>
      <c r="AL39" s="70"/>
      <c r="AM39" s="70"/>
      <c r="AN39" s="52" t="s">
        <v>21</v>
      </c>
      <c r="AP39" s="9"/>
      <c r="AR39" s="7"/>
      <c r="AS39" s="31"/>
      <c r="BM39" s="31"/>
      <c r="BN39" s="31"/>
      <c r="BO39" s="31"/>
      <c r="BP39" s="31"/>
      <c r="BQ39" s="31"/>
      <c r="BR39" s="31"/>
      <c r="BS39" s="31"/>
      <c r="BT39" s="31"/>
      <c r="BU39" s="31"/>
      <c r="BV39" s="31"/>
      <c r="BW39" s="31"/>
      <c r="BX39" s="31"/>
      <c r="BY39" s="31"/>
      <c r="BZ39" s="31"/>
      <c r="CA39" s="31"/>
      <c r="CB39" s="31"/>
      <c r="CC39" s="31"/>
      <c r="CD39" s="31"/>
      <c r="CE39" s="31"/>
      <c r="CF39" s="9"/>
      <c r="CV39" s="1">
        <v>8.25</v>
      </c>
      <c r="CW39" s="1">
        <v>25.8</v>
      </c>
      <c r="CZ39" s="1">
        <v>0.1</v>
      </c>
      <c r="DA39" s="1">
        <v>1.21</v>
      </c>
      <c r="DB39" s="1">
        <v>1.17</v>
      </c>
      <c r="DY39" s="1"/>
      <c r="DZ39" s="1"/>
      <c r="EA39" s="1"/>
      <c r="ED39" s="1"/>
      <c r="EE39" s="1"/>
      <c r="EF39" s="1"/>
      <c r="EG39" s="1"/>
      <c r="EH39" s="1"/>
      <c r="EI39" s="1"/>
      <c r="EJ39" s="1"/>
      <c r="EK39" s="1"/>
      <c r="EL39" s="1"/>
    </row>
    <row r="40" spans="1:142" ht="18" customHeight="1" x14ac:dyDescent="0.35">
      <c r="A40" s="9"/>
      <c r="B40" s="7"/>
      <c r="P40" s="15" t="s">
        <v>102</v>
      </c>
      <c r="Q40" s="64">
        <v>59</v>
      </c>
      <c r="R40" s="64"/>
      <c r="S40" s="64"/>
      <c r="T40" s="64"/>
      <c r="U40" s="54" t="s">
        <v>99</v>
      </c>
      <c r="AI40" s="15" t="s">
        <v>83</v>
      </c>
      <c r="AJ40" s="70">
        <f>AJ38*Q40</f>
        <v>24.255733240509123</v>
      </c>
      <c r="AK40" s="70"/>
      <c r="AL40" s="70"/>
      <c r="AM40" s="70"/>
      <c r="AN40" s="54" t="s">
        <v>113</v>
      </c>
      <c r="AP40" s="9"/>
      <c r="AR40" s="7"/>
      <c r="CF40" s="9"/>
      <c r="CV40" s="1">
        <v>15</v>
      </c>
      <c r="CW40" s="1">
        <v>38</v>
      </c>
      <c r="CZ40" s="1">
        <v>0.3</v>
      </c>
      <c r="DA40" s="1">
        <v>1.1399999999999999</v>
      </c>
      <c r="DB40" s="1">
        <v>1.1299999999999999</v>
      </c>
      <c r="DY40" s="1"/>
      <c r="DZ40" s="1"/>
      <c r="EA40" s="1"/>
      <c r="ED40" s="1"/>
      <c r="EE40" s="1"/>
      <c r="EF40" s="1"/>
      <c r="EG40" s="1"/>
      <c r="EH40" s="1"/>
      <c r="EI40" s="1"/>
      <c r="EJ40" s="1"/>
      <c r="EK40" s="1"/>
      <c r="EL40" s="1"/>
    </row>
    <row r="41" spans="1:142" ht="18" customHeight="1" x14ac:dyDescent="0.35">
      <c r="A41" s="9"/>
      <c r="B41" s="7"/>
      <c r="P41" s="15" t="s">
        <v>56</v>
      </c>
      <c r="Q41" s="64">
        <v>1.9</v>
      </c>
      <c r="R41" s="64"/>
      <c r="S41" s="64"/>
      <c r="T41" s="64"/>
      <c r="AA41" s="31"/>
      <c r="AD41" s="31"/>
      <c r="AE41" s="31"/>
      <c r="AF41" s="31"/>
      <c r="AG41" s="31"/>
      <c r="AH41" s="31"/>
      <c r="AI41" s="15" t="s">
        <v>84</v>
      </c>
      <c r="AJ41" s="86">
        <f>AJ39/AJ40</f>
        <v>3.3329816986513783</v>
      </c>
      <c r="AK41" s="86"/>
      <c r="AL41" s="86"/>
      <c r="AM41" s="86"/>
      <c r="AN41" s="52" t="s">
        <v>114</v>
      </c>
      <c r="AP41" s="9"/>
      <c r="AR41" s="7"/>
      <c r="CF41" s="9"/>
      <c r="CV41" s="1">
        <v>27</v>
      </c>
      <c r="CW41" s="1">
        <v>48.3</v>
      </c>
      <c r="CZ41" s="1">
        <v>0.6</v>
      </c>
      <c r="DA41" s="1">
        <v>1.07</v>
      </c>
      <c r="DB41" s="1">
        <v>1.07</v>
      </c>
      <c r="DY41" s="1"/>
      <c r="DZ41" s="1"/>
      <c r="EA41" s="1"/>
      <c r="ED41" s="1"/>
      <c r="EE41" s="1"/>
      <c r="EF41" s="1"/>
      <c r="EG41" s="1"/>
      <c r="EH41" s="1"/>
      <c r="EI41" s="1"/>
      <c r="EJ41" s="1"/>
      <c r="EK41" s="1"/>
      <c r="EL41" s="1"/>
    </row>
    <row r="42" spans="1:142" ht="18" customHeight="1" x14ac:dyDescent="0.25">
      <c r="A42" s="9"/>
      <c r="B42" s="7"/>
      <c r="C42" s="47" t="s">
        <v>24</v>
      </c>
      <c r="AM42" s="40"/>
      <c r="AN42" s="40"/>
      <c r="AO42" s="40"/>
      <c r="AP42" s="9"/>
      <c r="AR42" s="7"/>
      <c r="CF42" s="9"/>
      <c r="CV42" s="1">
        <v>38</v>
      </c>
      <c r="CW42" s="1">
        <v>72.5</v>
      </c>
      <c r="CZ42" s="1">
        <v>1</v>
      </c>
      <c r="DA42" s="1">
        <v>1</v>
      </c>
      <c r="DB42" s="1">
        <v>1</v>
      </c>
      <c r="DY42" s="1"/>
      <c r="DZ42" s="1"/>
      <c r="EA42" s="1"/>
      <c r="ED42" s="1"/>
      <c r="EE42" s="1"/>
      <c r="EF42" s="1"/>
      <c r="EG42" s="1"/>
      <c r="EH42" s="1"/>
      <c r="EI42" s="1"/>
      <c r="EJ42" s="1"/>
      <c r="EK42" s="1"/>
      <c r="EL42" s="1"/>
    </row>
    <row r="43" spans="1:142" ht="18" customHeight="1" x14ac:dyDescent="0.25">
      <c r="A43" s="9"/>
      <c r="B43" s="7"/>
      <c r="C43" s="22" t="s">
        <v>71</v>
      </c>
      <c r="D43" s="22" t="s">
        <v>80</v>
      </c>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9"/>
      <c r="AR43" s="7"/>
      <c r="CF43" s="9"/>
      <c r="CV43" s="1">
        <v>72.5</v>
      </c>
      <c r="DY43" s="1"/>
      <c r="DZ43" s="1"/>
      <c r="EA43" s="1"/>
      <c r="ED43" s="1"/>
      <c r="EE43" s="1"/>
      <c r="EF43" s="1"/>
      <c r="EG43" s="1"/>
      <c r="EH43" s="1"/>
      <c r="EI43" s="1"/>
      <c r="EJ43" s="1"/>
      <c r="EK43" s="1"/>
      <c r="EL43" s="1"/>
    </row>
    <row r="44" spans="1:142" ht="18" customHeight="1" x14ac:dyDescent="0.25">
      <c r="A44" s="9"/>
      <c r="B44" s="7"/>
      <c r="C44" s="22" t="s">
        <v>78</v>
      </c>
      <c r="D44" s="22" t="s">
        <v>108</v>
      </c>
      <c r="AM44" s="2"/>
      <c r="AN44" s="2"/>
      <c r="AO44" s="2"/>
      <c r="AP44" s="9"/>
      <c r="AR44" s="7"/>
      <c r="CF44" s="9"/>
      <c r="DY44" s="1"/>
      <c r="DZ44" s="1"/>
      <c r="EA44" s="1"/>
      <c r="ED44" s="1"/>
      <c r="EE44" s="1"/>
      <c r="EF44" s="1"/>
      <c r="EG44" s="1"/>
      <c r="EH44" s="1"/>
      <c r="EI44" s="1"/>
      <c r="EJ44" s="1"/>
      <c r="EK44" s="1"/>
      <c r="EL44" s="1"/>
    </row>
    <row r="45" spans="1:142" ht="18" customHeight="1" x14ac:dyDescent="0.25">
      <c r="A45" s="9"/>
      <c r="B45" s="7"/>
      <c r="C45" s="22" t="s">
        <v>98</v>
      </c>
      <c r="D45" s="22" t="s">
        <v>116</v>
      </c>
      <c r="AM45" s="2"/>
      <c r="AN45" s="2"/>
      <c r="AO45" s="2"/>
      <c r="AP45" s="9"/>
      <c r="AR45" s="7"/>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9"/>
      <c r="CZ45" s="60" t="s">
        <v>66</v>
      </c>
      <c r="DA45" s="19" t="s">
        <v>67</v>
      </c>
      <c r="DB45" s="19"/>
      <c r="DY45" s="1"/>
      <c r="DZ45" s="1"/>
      <c r="EA45" s="1"/>
      <c r="ED45" s="1"/>
      <c r="EE45" s="1"/>
      <c r="EF45" s="1"/>
      <c r="EG45" s="1"/>
      <c r="EH45" s="1"/>
      <c r="EI45" s="1"/>
      <c r="EJ45" s="1"/>
      <c r="EK45" s="1"/>
      <c r="EL45" s="1"/>
    </row>
    <row r="46" spans="1:142" ht="18" customHeight="1" x14ac:dyDescent="0.25">
      <c r="A46" s="9"/>
      <c r="B46" s="7"/>
      <c r="C46" s="22" t="s">
        <v>103</v>
      </c>
      <c r="D46" s="16" t="s">
        <v>107</v>
      </c>
      <c r="AP46" s="25"/>
      <c r="AR46" s="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9"/>
      <c r="CZ46" s="60"/>
      <c r="DA46" s="60" t="s">
        <v>60</v>
      </c>
      <c r="DB46" s="60" t="s">
        <v>61</v>
      </c>
      <c r="DE46" s="15" t="s">
        <v>68</v>
      </c>
      <c r="DF46" s="1">
        <f>AI29/Q37</f>
        <v>0.31234902524499286</v>
      </c>
      <c r="DY46" s="1"/>
      <c r="DZ46" s="1"/>
      <c r="EA46" s="1"/>
      <c r="ED46" s="1"/>
      <c r="EE46" s="1"/>
      <c r="EF46" s="1"/>
      <c r="EG46" s="1"/>
      <c r="EH46" s="1"/>
      <c r="EI46" s="1"/>
      <c r="EJ46" s="1"/>
      <c r="EK46" s="1"/>
      <c r="EL46" s="1"/>
    </row>
    <row r="47" spans="1:142" ht="18" customHeight="1" thickBot="1" x14ac:dyDescent="0.3">
      <c r="A47" s="9"/>
      <c r="B47" s="7"/>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CZ47" s="60"/>
      <c r="DA47" s="60"/>
      <c r="DB47" s="60"/>
      <c r="DY47" s="1"/>
      <c r="DZ47" s="1"/>
      <c r="EA47" s="1"/>
      <c r="ED47" s="1"/>
      <c r="EE47" s="1"/>
      <c r="EF47" s="1"/>
      <c r="EG47" s="1"/>
      <c r="EH47" s="1"/>
      <c r="EI47" s="1"/>
      <c r="EJ47" s="1"/>
      <c r="EK47" s="1"/>
      <c r="EL47" s="1"/>
    </row>
    <row r="48" spans="1:142" ht="18" customHeight="1" x14ac:dyDescent="0.25">
      <c r="A48" s="9"/>
      <c r="B48" s="7"/>
      <c r="D48" s="26" t="s">
        <v>4</v>
      </c>
      <c r="AP48" s="9"/>
      <c r="AR48" s="7"/>
      <c r="AT48" s="26" t="s">
        <v>4</v>
      </c>
      <c r="CE48" s="15" t="s">
        <v>5</v>
      </c>
      <c r="CF48" s="9"/>
      <c r="CZ48" s="1">
        <v>0</v>
      </c>
      <c r="DA48" s="1">
        <v>0.22</v>
      </c>
      <c r="DB48" s="1">
        <v>0.4</v>
      </c>
      <c r="DY48" s="1"/>
      <c r="DZ48" s="1"/>
      <c r="EA48" s="1"/>
      <c r="ED48" s="1"/>
      <c r="EE48" s="1"/>
      <c r="EF48" s="1"/>
      <c r="EG48" s="1"/>
      <c r="EH48" s="1"/>
      <c r="EI48" s="1"/>
      <c r="EJ48" s="1"/>
      <c r="EK48" s="1"/>
      <c r="EL48" s="1"/>
    </row>
    <row r="49" spans="1:142" ht="18" customHeight="1" x14ac:dyDescent="0.25">
      <c r="A49" s="9"/>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96</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c r="CZ49" s="1">
        <v>0.1</v>
      </c>
      <c r="DA49" s="1">
        <v>0.22</v>
      </c>
      <c r="DB49" s="1">
        <v>0.4</v>
      </c>
      <c r="DY49" s="1"/>
      <c r="DZ49" s="1"/>
      <c r="EA49" s="1"/>
      <c r="ED49" s="1"/>
      <c r="EE49" s="1"/>
      <c r="EF49" s="1"/>
      <c r="EG49" s="1"/>
      <c r="EH49" s="1"/>
      <c r="EI49" s="1"/>
      <c r="EJ49" s="1"/>
      <c r="EK49" s="1"/>
      <c r="EL49" s="1"/>
    </row>
    <row r="50" spans="1:142" ht="18" customHeight="1" x14ac:dyDescent="0.25">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48"/>
      <c r="BV50" s="48"/>
      <c r="BW50" s="48"/>
      <c r="BX50" s="48"/>
      <c r="BY50" s="48"/>
      <c r="BZ50" s="48"/>
      <c r="CA50" s="48"/>
      <c r="CB50" s="48"/>
      <c r="CC50" s="48"/>
      <c r="CD50" s="48"/>
      <c r="CE50" s="48"/>
      <c r="CF50" s="48"/>
      <c r="CZ50" s="1">
        <v>0.3</v>
      </c>
      <c r="DA50" s="1">
        <v>0.22</v>
      </c>
      <c r="DB50" s="1">
        <v>0.4</v>
      </c>
      <c r="DY50" s="1"/>
      <c r="DZ50" s="1"/>
      <c r="EA50" s="1"/>
      <c r="ED50" s="1"/>
      <c r="EE50" s="1"/>
      <c r="EF50" s="1"/>
      <c r="EG50" s="1"/>
      <c r="EH50" s="1"/>
      <c r="EI50" s="1"/>
      <c r="EJ50" s="1"/>
      <c r="EK50" s="1"/>
      <c r="EL50" s="1"/>
    </row>
    <row r="51" spans="1:142"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CF51" s="6"/>
      <c r="CZ51" s="1">
        <v>0.6</v>
      </c>
      <c r="DA51" s="1">
        <v>0.44</v>
      </c>
      <c r="DB51" s="1">
        <v>0.67</v>
      </c>
      <c r="DY51" s="1"/>
      <c r="DZ51" s="1"/>
      <c r="EA51" s="1"/>
      <c r="ED51" s="1"/>
      <c r="EE51" s="1"/>
      <c r="EF51" s="1"/>
      <c r="EG51" s="1"/>
      <c r="EH51" s="1"/>
      <c r="EI51" s="1"/>
      <c r="EJ51" s="1"/>
      <c r="EK51" s="1"/>
      <c r="EL51" s="1"/>
    </row>
    <row r="52" spans="1:142" ht="18" customHeight="1" x14ac:dyDescent="0.25">
      <c r="B52" s="7"/>
      <c r="AN52" s="8"/>
      <c r="AP52" s="9"/>
      <c r="AR52" s="7"/>
      <c r="CF52" s="9"/>
      <c r="CZ52" s="1">
        <v>1</v>
      </c>
      <c r="DA52" s="1">
        <v>1</v>
      </c>
      <c r="DB52" s="1">
        <v>1</v>
      </c>
      <c r="DY52" s="1"/>
      <c r="DZ52" s="1"/>
      <c r="EA52" s="1"/>
      <c r="ED52" s="1"/>
      <c r="EE52" s="1"/>
      <c r="EF52" s="1"/>
      <c r="EG52" s="1"/>
      <c r="EH52" s="1"/>
      <c r="EI52" s="1"/>
      <c r="EJ52" s="1"/>
      <c r="EK52" s="1"/>
      <c r="EL52" s="1"/>
    </row>
    <row r="53" spans="1:142" ht="18" customHeight="1" x14ac:dyDescent="0.25">
      <c r="B53" s="7"/>
      <c r="AN53" s="10"/>
      <c r="AP53" s="9"/>
      <c r="AR53" s="7"/>
      <c r="CF53" s="9"/>
      <c r="DY53" s="1"/>
      <c r="DZ53" s="1"/>
      <c r="EA53" s="1"/>
      <c r="ED53" s="1"/>
      <c r="EE53" s="1"/>
      <c r="EF53" s="1"/>
      <c r="EG53" s="1"/>
      <c r="EH53" s="1"/>
      <c r="EI53" s="1"/>
      <c r="EJ53" s="1"/>
      <c r="EK53" s="1"/>
      <c r="EL53" s="1"/>
    </row>
    <row r="54" spans="1:142" ht="18" customHeight="1" thickBot="1" x14ac:dyDescent="0.3">
      <c r="B54" s="7"/>
      <c r="C54" s="11" t="s">
        <v>94</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Q54" s="9"/>
      <c r="AS54" s="11" t="s">
        <v>94</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c r="DY54" s="1"/>
      <c r="DZ54" s="1"/>
      <c r="EA54" s="1"/>
      <c r="ED54" s="1"/>
      <c r="EE54" s="1"/>
      <c r="EF54" s="1"/>
      <c r="EG54" s="1"/>
      <c r="EH54" s="1"/>
      <c r="EI54" s="1"/>
      <c r="EJ54" s="1"/>
      <c r="EK54" s="1"/>
      <c r="EL54" s="1"/>
    </row>
    <row r="55" spans="1:142" ht="18" customHeight="1" x14ac:dyDescent="0.25">
      <c r="B55" s="7"/>
      <c r="AP55" s="9"/>
      <c r="AQ55" s="9"/>
      <c r="CF55" s="9"/>
      <c r="DY55" s="1"/>
      <c r="DZ55" s="1"/>
      <c r="EA55" s="1"/>
      <c r="ED55" s="1"/>
      <c r="EE55" s="1"/>
      <c r="EF55" s="1"/>
      <c r="EG55" s="1"/>
      <c r="EH55" s="1"/>
      <c r="EI55" s="1"/>
      <c r="EJ55" s="1"/>
      <c r="EK55" s="1"/>
      <c r="EL55" s="1"/>
    </row>
    <row r="56" spans="1:142" ht="18" customHeight="1" x14ac:dyDescent="0.25">
      <c r="B56" s="7"/>
      <c r="AP56" s="9"/>
      <c r="AQ56" s="9"/>
      <c r="CF56" s="9"/>
      <c r="DY56" s="1"/>
      <c r="DZ56" s="1"/>
      <c r="EA56" s="1"/>
      <c r="ED56" s="1"/>
      <c r="EE56" s="1"/>
      <c r="EF56" s="1"/>
      <c r="EG56" s="1"/>
      <c r="EH56" s="1"/>
      <c r="EI56" s="1"/>
      <c r="EJ56" s="1"/>
      <c r="EK56" s="1"/>
      <c r="EL56" s="1"/>
    </row>
    <row r="57" spans="1:142" ht="18" customHeight="1" x14ac:dyDescent="0.3">
      <c r="B57" s="7"/>
      <c r="AP57" s="9"/>
      <c r="AQ57" s="9"/>
      <c r="AT57" s="41"/>
      <c r="CF57" s="9"/>
      <c r="DY57" s="1"/>
      <c r="DZ57" s="1"/>
      <c r="EA57" s="1"/>
      <c r="ED57" s="1"/>
      <c r="EE57" s="1"/>
      <c r="EF57" s="1"/>
      <c r="EG57" s="1"/>
      <c r="EH57" s="1"/>
      <c r="EI57" s="1"/>
      <c r="EJ57" s="1"/>
      <c r="EK57" s="1"/>
      <c r="EL57" s="1"/>
    </row>
    <row r="58" spans="1:142" ht="18" customHeight="1" x14ac:dyDescent="0.25">
      <c r="B58" s="7"/>
      <c r="AP58" s="9"/>
      <c r="AQ58" s="9"/>
      <c r="CF58" s="9"/>
      <c r="DY58" s="1"/>
      <c r="DZ58" s="1"/>
      <c r="EA58" s="1"/>
      <c r="ED58" s="1"/>
      <c r="EE58" s="1"/>
      <c r="EF58" s="1"/>
      <c r="EG58" s="1"/>
      <c r="EH58" s="1"/>
      <c r="EI58" s="1"/>
      <c r="EJ58" s="1"/>
      <c r="EK58" s="1"/>
      <c r="EL58" s="1"/>
    </row>
    <row r="59" spans="1:142" ht="18" customHeight="1" x14ac:dyDescent="0.25">
      <c r="B59" s="7"/>
      <c r="AP59" s="9"/>
      <c r="AQ59" s="9"/>
      <c r="CF59" s="9"/>
      <c r="DY59" s="1"/>
      <c r="DZ59" s="1"/>
      <c r="EA59" s="1"/>
      <c r="ED59" s="1"/>
      <c r="EE59" s="1"/>
      <c r="EF59" s="1"/>
      <c r="EG59" s="1"/>
      <c r="EH59" s="1"/>
      <c r="EI59" s="1"/>
      <c r="EJ59" s="1"/>
      <c r="EK59" s="1"/>
      <c r="EL59" s="1"/>
    </row>
    <row r="60" spans="1:142" ht="18" customHeight="1" x14ac:dyDescent="0.25">
      <c r="B60" s="7"/>
      <c r="AP60" s="9"/>
      <c r="AQ60" s="9"/>
      <c r="CF60" s="9"/>
      <c r="DY60" s="1"/>
      <c r="DZ60" s="1"/>
      <c r="EA60" s="1"/>
      <c r="ED60" s="1"/>
      <c r="EE60" s="1"/>
      <c r="EF60" s="1"/>
      <c r="EG60" s="1"/>
      <c r="EH60" s="1"/>
      <c r="EI60" s="1"/>
      <c r="EJ60" s="1"/>
      <c r="EK60" s="1"/>
      <c r="EL60" s="1"/>
    </row>
    <row r="61" spans="1:142" ht="18" customHeight="1" x14ac:dyDescent="0.25">
      <c r="B61" s="7"/>
      <c r="AP61" s="9"/>
      <c r="AQ61" s="9"/>
      <c r="CF61" s="9"/>
      <c r="DY61" s="1"/>
      <c r="DZ61" s="1"/>
      <c r="EA61" s="1"/>
      <c r="ED61" s="1"/>
      <c r="EE61" s="1"/>
      <c r="EF61" s="1"/>
      <c r="EG61" s="1"/>
      <c r="EH61" s="1"/>
      <c r="EI61" s="1"/>
      <c r="EJ61" s="1"/>
      <c r="EK61" s="1"/>
      <c r="EL61" s="1"/>
    </row>
    <row r="62" spans="1:142" ht="18" customHeight="1" x14ac:dyDescent="0.25">
      <c r="B62" s="7"/>
      <c r="AP62" s="9"/>
      <c r="AQ62" s="9"/>
      <c r="AT62" s="15"/>
      <c r="CF62" s="9"/>
      <c r="DY62" s="1"/>
      <c r="DZ62" s="1"/>
      <c r="EA62" s="1"/>
      <c r="ED62" s="1"/>
      <c r="EE62" s="1"/>
      <c r="EF62" s="1"/>
      <c r="EG62" s="1"/>
      <c r="EH62" s="1"/>
      <c r="EI62" s="1"/>
      <c r="EJ62" s="1"/>
      <c r="EK62" s="1"/>
      <c r="EL62" s="1"/>
    </row>
    <row r="63" spans="1:142" ht="18" customHeight="1" x14ac:dyDescent="0.25">
      <c r="B63" s="7"/>
      <c r="AP63" s="9"/>
      <c r="AQ63" s="9"/>
      <c r="CF63" s="9"/>
      <c r="DY63" s="1"/>
      <c r="DZ63" s="1"/>
      <c r="EA63" s="1"/>
      <c r="ED63" s="1"/>
      <c r="EE63" s="1"/>
      <c r="EF63" s="1"/>
      <c r="EG63" s="1"/>
      <c r="EH63" s="1"/>
      <c r="EI63" s="1"/>
      <c r="EJ63" s="1"/>
      <c r="EK63" s="1"/>
      <c r="EL63" s="1"/>
    </row>
    <row r="64" spans="1:142" ht="18" customHeight="1" x14ac:dyDescent="0.25">
      <c r="B64" s="7"/>
      <c r="AP64" s="9"/>
      <c r="AQ64" s="9"/>
      <c r="CF64" s="9"/>
      <c r="DY64" s="1"/>
      <c r="DZ64" s="1"/>
      <c r="EA64" s="1"/>
      <c r="ED64" s="1"/>
      <c r="EE64" s="1"/>
      <c r="EF64" s="1"/>
      <c r="EG64" s="1"/>
      <c r="EH64" s="1"/>
      <c r="EI64" s="1"/>
      <c r="EJ64" s="1"/>
      <c r="EK64" s="1"/>
      <c r="EL64" s="1"/>
    </row>
    <row r="65" spans="2:142" ht="18" customHeight="1" x14ac:dyDescent="0.25">
      <c r="B65" s="7"/>
      <c r="AP65" s="9"/>
      <c r="AQ65" s="9"/>
      <c r="CF65" s="9"/>
      <c r="DY65" s="1"/>
      <c r="DZ65" s="1"/>
      <c r="EA65" s="1"/>
      <c r="ED65" s="1"/>
      <c r="EE65" s="1"/>
      <c r="EF65" s="1"/>
      <c r="EG65" s="1"/>
      <c r="EH65" s="1"/>
      <c r="EI65" s="1"/>
      <c r="EJ65" s="1"/>
      <c r="EK65" s="1"/>
      <c r="EL65" s="1"/>
    </row>
    <row r="66" spans="2:142" ht="18" customHeight="1" x14ac:dyDescent="0.25">
      <c r="B66" s="7"/>
      <c r="AP66" s="9"/>
      <c r="AQ66" s="9"/>
      <c r="CF66" s="9"/>
      <c r="DY66" s="1"/>
      <c r="DZ66" s="1"/>
      <c r="EA66" s="1"/>
      <c r="ED66" s="1"/>
      <c r="EE66" s="1"/>
      <c r="EF66" s="1"/>
      <c r="EG66" s="1"/>
      <c r="EH66" s="1"/>
      <c r="EI66" s="1"/>
      <c r="EJ66" s="1"/>
      <c r="EK66" s="1"/>
      <c r="EL66" s="1"/>
    </row>
    <row r="67" spans="2:142" ht="18" customHeight="1" x14ac:dyDescent="0.25">
      <c r="B67" s="7"/>
      <c r="AP67" s="9"/>
      <c r="AQ67" s="9"/>
      <c r="CF67" s="9"/>
      <c r="DY67" s="1"/>
      <c r="DZ67" s="1"/>
      <c r="EA67" s="1"/>
      <c r="ED67" s="1"/>
      <c r="EE67" s="1"/>
      <c r="EF67" s="1"/>
      <c r="EG67" s="1"/>
      <c r="EH67" s="1"/>
      <c r="EI67" s="1"/>
      <c r="EJ67" s="1"/>
      <c r="EK67" s="1"/>
      <c r="EL67" s="1"/>
    </row>
    <row r="68" spans="2:142" ht="18" customHeight="1" x14ac:dyDescent="0.25">
      <c r="B68" s="7"/>
      <c r="AP68" s="9"/>
      <c r="AQ68" s="9"/>
      <c r="CF68" s="9"/>
      <c r="DY68" s="1"/>
      <c r="DZ68" s="1"/>
      <c r="EA68" s="1"/>
      <c r="ED68" s="1"/>
      <c r="EE68" s="1"/>
      <c r="EF68" s="1"/>
      <c r="EG68" s="1"/>
      <c r="EH68" s="1"/>
      <c r="EI68" s="1"/>
      <c r="EJ68" s="1"/>
      <c r="EK68" s="1"/>
      <c r="EL68" s="1"/>
    </row>
    <row r="69" spans="2:142" ht="18" customHeight="1" x14ac:dyDescent="0.25">
      <c r="B69" s="7"/>
      <c r="AP69" s="9"/>
      <c r="AQ69" s="9"/>
      <c r="CF69" s="9"/>
      <c r="DY69" s="1"/>
      <c r="DZ69" s="1"/>
      <c r="EA69" s="1"/>
      <c r="ED69" s="1"/>
      <c r="EE69" s="1"/>
      <c r="EF69" s="1"/>
      <c r="EG69" s="1"/>
      <c r="EH69" s="1"/>
      <c r="EI69" s="1"/>
      <c r="EJ69" s="1"/>
      <c r="EK69" s="1"/>
      <c r="EL69" s="1"/>
    </row>
    <row r="70" spans="2:142" ht="18" customHeight="1" x14ac:dyDescent="0.25">
      <c r="B70" s="7"/>
      <c r="AP70" s="9"/>
      <c r="AQ70" s="9"/>
      <c r="CF70" s="9"/>
      <c r="DY70" s="1"/>
      <c r="DZ70" s="1"/>
      <c r="EA70" s="1"/>
      <c r="ED70" s="1"/>
      <c r="EE70" s="1"/>
      <c r="EF70" s="1"/>
      <c r="EG70" s="1"/>
      <c r="EH70" s="1"/>
      <c r="EI70" s="1"/>
      <c r="EJ70" s="1"/>
      <c r="EK70" s="1"/>
      <c r="EL70" s="1"/>
    </row>
    <row r="71" spans="2:142" ht="18" customHeight="1" x14ac:dyDescent="0.25">
      <c r="B71" s="7"/>
      <c r="AP71" s="9"/>
      <c r="AQ71" s="9"/>
      <c r="CF71" s="9"/>
      <c r="DY71" s="1"/>
      <c r="DZ71" s="1"/>
      <c r="EA71" s="1"/>
      <c r="ED71" s="1"/>
      <c r="EE71" s="1"/>
      <c r="EF71" s="1"/>
      <c r="EG71" s="1"/>
      <c r="EH71" s="1"/>
      <c r="EI71" s="1"/>
      <c r="EJ71" s="1"/>
      <c r="EK71" s="1"/>
      <c r="EL71" s="1"/>
    </row>
    <row r="72" spans="2:142" ht="18" customHeight="1" x14ac:dyDescent="0.25">
      <c r="B72" s="7"/>
      <c r="AP72" s="9"/>
      <c r="AQ72" s="9"/>
      <c r="CF72" s="9"/>
      <c r="DY72" s="1"/>
      <c r="DZ72" s="1"/>
      <c r="EA72" s="1"/>
      <c r="ED72" s="1"/>
      <c r="EE72" s="1"/>
      <c r="EF72" s="1"/>
      <c r="EG72" s="1"/>
      <c r="EH72" s="1"/>
      <c r="EI72" s="1"/>
      <c r="EJ72" s="1"/>
      <c r="EK72" s="1"/>
      <c r="EL72" s="1"/>
    </row>
    <row r="73" spans="2:142" ht="18" customHeight="1" x14ac:dyDescent="0.25">
      <c r="B73" s="7"/>
      <c r="AP73" s="9"/>
      <c r="AQ73" s="49"/>
      <c r="CF73" s="9"/>
      <c r="DY73" s="1"/>
      <c r="DZ73" s="1"/>
      <c r="EA73" s="1"/>
      <c r="ED73" s="1"/>
      <c r="EE73" s="1"/>
      <c r="EF73" s="1"/>
      <c r="EG73" s="1"/>
      <c r="EH73" s="1"/>
      <c r="EI73" s="1"/>
      <c r="EJ73" s="1"/>
      <c r="EK73" s="1"/>
      <c r="EL73" s="1"/>
    </row>
    <row r="74" spans="2:142" ht="18" customHeight="1" x14ac:dyDescent="0.25">
      <c r="B74" s="7"/>
      <c r="AP74" s="9"/>
      <c r="AQ74" s="49"/>
      <c r="CF74" s="9"/>
      <c r="DY74" s="1"/>
      <c r="DZ74" s="1"/>
      <c r="EA74" s="1"/>
      <c r="ED74" s="1"/>
      <c r="EE74" s="1"/>
      <c r="EF74" s="1"/>
      <c r="EG74" s="1"/>
      <c r="EH74" s="1"/>
      <c r="EI74" s="1"/>
      <c r="EJ74" s="1"/>
      <c r="EK74" s="1"/>
      <c r="EL74" s="1"/>
    </row>
    <row r="75" spans="2:142" ht="18" customHeight="1" x14ac:dyDescent="0.25">
      <c r="B75" s="7"/>
      <c r="AP75" s="9"/>
      <c r="AQ75" s="49"/>
      <c r="CF75" s="9"/>
      <c r="DY75" s="1"/>
      <c r="DZ75" s="1"/>
      <c r="EA75" s="1"/>
      <c r="ED75" s="1"/>
      <c r="EE75" s="1"/>
      <c r="EF75" s="1"/>
      <c r="EG75" s="1"/>
      <c r="EH75" s="1"/>
      <c r="EI75" s="1"/>
      <c r="EJ75" s="1"/>
      <c r="EK75" s="1"/>
      <c r="EL75" s="1"/>
    </row>
    <row r="76" spans="2:142" ht="18" customHeight="1" x14ac:dyDescent="0.25">
      <c r="B76" s="7"/>
      <c r="AP76" s="9"/>
      <c r="AQ76" s="49"/>
      <c r="CF76" s="9"/>
      <c r="DY76" s="1"/>
      <c r="DZ76" s="1"/>
      <c r="EA76" s="1"/>
      <c r="ED76" s="1"/>
      <c r="EE76" s="1"/>
      <c r="EF76" s="1"/>
      <c r="EG76" s="1"/>
      <c r="EH76" s="1"/>
      <c r="EI76" s="1"/>
      <c r="EJ76" s="1"/>
      <c r="EK76" s="1"/>
      <c r="EL76" s="1"/>
    </row>
    <row r="77" spans="2:142" ht="18" customHeight="1" x14ac:dyDescent="0.25">
      <c r="B77" s="7"/>
      <c r="AP77" s="9"/>
      <c r="AQ77" s="49"/>
      <c r="CF77" s="9"/>
      <c r="DY77" s="1"/>
      <c r="DZ77" s="1"/>
      <c r="EA77" s="1"/>
      <c r="ED77" s="1"/>
      <c r="EE77" s="1"/>
      <c r="EF77" s="1"/>
      <c r="EG77" s="1"/>
      <c r="EH77" s="1"/>
      <c r="EI77" s="1"/>
      <c r="EJ77" s="1"/>
      <c r="EK77" s="1"/>
      <c r="EL77" s="1"/>
    </row>
    <row r="78" spans="2:142" ht="18" customHeight="1" x14ac:dyDescent="0.25">
      <c r="B78" s="7"/>
      <c r="AP78" s="9"/>
      <c r="AQ78" s="49"/>
      <c r="CF78" s="9"/>
      <c r="DY78" s="1"/>
      <c r="DZ78" s="1"/>
      <c r="EA78" s="1"/>
      <c r="ED78" s="1"/>
      <c r="EE78" s="1"/>
      <c r="EF78" s="1"/>
      <c r="EG78" s="1"/>
      <c r="EH78" s="1"/>
      <c r="EI78" s="1"/>
      <c r="EJ78" s="1"/>
      <c r="EK78" s="1"/>
      <c r="EL78" s="1"/>
    </row>
    <row r="79" spans="2:142" ht="18" customHeight="1" x14ac:dyDescent="0.25">
      <c r="B79" s="7"/>
      <c r="AP79" s="9"/>
      <c r="AQ79" s="49"/>
      <c r="CF79" s="9"/>
      <c r="DY79" s="1"/>
      <c r="DZ79" s="1"/>
      <c r="EA79" s="1"/>
      <c r="ED79" s="1"/>
      <c r="EE79" s="1"/>
      <c r="EF79" s="1"/>
      <c r="EG79" s="1"/>
      <c r="EH79" s="1"/>
      <c r="EI79" s="1"/>
      <c r="EJ79" s="1"/>
      <c r="EK79" s="1"/>
      <c r="EL79" s="1"/>
    </row>
    <row r="80" spans="2:142" ht="18" customHeight="1" x14ac:dyDescent="0.25">
      <c r="B80" s="7"/>
      <c r="AP80" s="9"/>
      <c r="AQ80" s="49"/>
      <c r="CF80" s="9"/>
      <c r="DY80" s="1"/>
      <c r="DZ80" s="1"/>
      <c r="EA80" s="1"/>
      <c r="ED80" s="1"/>
      <c r="EE80" s="1"/>
      <c r="EF80" s="1"/>
      <c r="EG80" s="1"/>
      <c r="EH80" s="1"/>
      <c r="EI80" s="1"/>
      <c r="EJ80" s="1"/>
      <c r="EK80" s="1"/>
      <c r="EL80" s="1"/>
    </row>
    <row r="81" spans="2:142" ht="18" customHeight="1" x14ac:dyDescent="0.25">
      <c r="B81" s="7"/>
      <c r="AP81" s="9"/>
      <c r="AQ81" s="49"/>
      <c r="CF81" s="9"/>
      <c r="DY81" s="1"/>
      <c r="DZ81" s="1"/>
      <c r="EA81" s="1"/>
      <c r="ED81" s="1"/>
      <c r="EE81" s="1"/>
      <c r="EF81" s="1"/>
      <c r="EG81" s="1"/>
      <c r="EH81" s="1"/>
      <c r="EI81" s="1"/>
      <c r="EJ81" s="1"/>
      <c r="EK81" s="1"/>
      <c r="EL81" s="1"/>
    </row>
    <row r="82" spans="2:142" ht="18" customHeight="1" x14ac:dyDescent="0.25">
      <c r="B82" s="7"/>
      <c r="AP82" s="9"/>
      <c r="AQ82" s="49"/>
      <c r="CF82" s="9"/>
      <c r="DY82" s="1"/>
      <c r="DZ82" s="1"/>
      <c r="EA82" s="1"/>
      <c r="ED82" s="1"/>
      <c r="EE82" s="1"/>
      <c r="EF82" s="1"/>
      <c r="EG82" s="1"/>
      <c r="EH82" s="1"/>
      <c r="EI82" s="1"/>
      <c r="EJ82" s="1"/>
      <c r="EK82" s="1"/>
      <c r="EL82" s="1"/>
    </row>
    <row r="83" spans="2:142" ht="18" customHeight="1" x14ac:dyDescent="0.25">
      <c r="B83" s="7"/>
      <c r="AP83" s="9"/>
      <c r="AQ83" s="49"/>
      <c r="CF83" s="9"/>
      <c r="DY83" s="1"/>
      <c r="DZ83" s="1"/>
      <c r="EA83" s="1"/>
      <c r="ED83" s="1"/>
      <c r="EE83" s="1"/>
      <c r="EF83" s="1"/>
      <c r="EG83" s="1"/>
      <c r="EH83" s="1"/>
      <c r="EI83" s="1"/>
      <c r="EJ83" s="1"/>
      <c r="EK83" s="1"/>
      <c r="EL83" s="1"/>
    </row>
    <row r="84" spans="2:142" ht="18" customHeight="1" x14ac:dyDescent="0.25">
      <c r="B84" s="7"/>
      <c r="AP84" s="9"/>
      <c r="AQ84" s="49"/>
      <c r="CF84" s="9"/>
      <c r="DY84" s="1"/>
      <c r="DZ84" s="1"/>
      <c r="EA84" s="1"/>
      <c r="ED84" s="1"/>
      <c r="EE84" s="1"/>
      <c r="EF84" s="1"/>
      <c r="EG84" s="1"/>
      <c r="EH84" s="1"/>
      <c r="EI84" s="1"/>
      <c r="EJ84" s="1"/>
      <c r="EK84" s="1"/>
      <c r="EL84" s="1"/>
    </row>
    <row r="85" spans="2:142" ht="18" customHeight="1" x14ac:dyDescent="0.25">
      <c r="B85" s="7"/>
      <c r="AP85" s="9"/>
      <c r="AQ85" s="49"/>
      <c r="CF85" s="9"/>
      <c r="DY85" s="1"/>
      <c r="DZ85" s="1"/>
      <c r="EA85" s="1"/>
      <c r="ED85" s="1"/>
      <c r="EE85" s="1"/>
      <c r="EF85" s="1"/>
      <c r="EG85" s="1"/>
      <c r="EH85" s="1"/>
      <c r="EI85" s="1"/>
      <c r="EJ85" s="1"/>
      <c r="EK85" s="1"/>
      <c r="EL85" s="1"/>
    </row>
    <row r="86" spans="2:142" ht="18" customHeight="1" x14ac:dyDescent="0.25">
      <c r="B86" s="7"/>
      <c r="AP86" s="9"/>
      <c r="AQ86" s="49"/>
      <c r="CF86" s="9"/>
      <c r="DY86" s="1"/>
      <c r="DZ86" s="1"/>
      <c r="EA86" s="1"/>
      <c r="ED86" s="1"/>
      <c r="EE86" s="1"/>
      <c r="EF86" s="1"/>
      <c r="EG86" s="1"/>
      <c r="EH86" s="1"/>
      <c r="EI86" s="1"/>
      <c r="EJ86" s="1"/>
      <c r="EK86" s="1"/>
      <c r="EL86" s="1"/>
    </row>
    <row r="87" spans="2:142" ht="18" customHeight="1" x14ac:dyDescent="0.25">
      <c r="B87" s="7"/>
      <c r="AP87" s="9"/>
      <c r="AQ87" s="49"/>
      <c r="CF87" s="9"/>
      <c r="DY87" s="1"/>
      <c r="DZ87" s="1"/>
      <c r="EA87" s="1"/>
      <c r="ED87" s="1"/>
      <c r="EE87" s="1"/>
      <c r="EF87" s="1"/>
      <c r="EG87" s="1"/>
      <c r="EH87" s="1"/>
      <c r="EI87" s="1"/>
      <c r="EJ87" s="1"/>
      <c r="EK87" s="1"/>
      <c r="EL87" s="1"/>
    </row>
    <row r="88" spans="2:142" ht="18" customHeight="1" x14ac:dyDescent="0.25">
      <c r="B88" s="7"/>
      <c r="AP88" s="9"/>
      <c r="AQ88" s="49"/>
      <c r="CF88" s="9"/>
      <c r="DY88" s="1"/>
      <c r="DZ88" s="1"/>
      <c r="EA88" s="1"/>
      <c r="ED88" s="1"/>
      <c r="EE88" s="1"/>
      <c r="EF88" s="1"/>
      <c r="EG88" s="1"/>
      <c r="EH88" s="1"/>
      <c r="EI88" s="1"/>
      <c r="EJ88" s="1"/>
      <c r="EK88" s="1"/>
      <c r="EL88" s="1"/>
    </row>
    <row r="89" spans="2:142" ht="18" customHeight="1" x14ac:dyDescent="0.25">
      <c r="B89" s="7"/>
      <c r="AP89" s="9"/>
      <c r="AQ89" s="49"/>
      <c r="CF89" s="9"/>
      <c r="DY89" s="1"/>
      <c r="DZ89" s="1"/>
      <c r="EA89" s="1"/>
      <c r="ED89" s="1"/>
      <c r="EE89" s="1"/>
      <c r="EF89" s="1"/>
      <c r="EG89" s="1"/>
      <c r="EH89" s="1"/>
      <c r="EI89" s="1"/>
      <c r="EJ89" s="1"/>
      <c r="EK89" s="1"/>
      <c r="EL89" s="1"/>
    </row>
    <row r="90" spans="2:142" ht="18" customHeight="1" x14ac:dyDescent="0.25">
      <c r="B90" s="7"/>
      <c r="AP90" s="9"/>
      <c r="AQ90" s="49"/>
      <c r="CF90" s="9"/>
      <c r="DY90" s="1"/>
      <c r="DZ90" s="1"/>
      <c r="EA90" s="1"/>
      <c r="ED90" s="1"/>
      <c r="EE90" s="1"/>
      <c r="EF90" s="1"/>
      <c r="EG90" s="1"/>
      <c r="EH90" s="1"/>
      <c r="EI90" s="1"/>
      <c r="EJ90" s="1"/>
      <c r="EK90" s="1"/>
      <c r="EL90" s="1"/>
    </row>
    <row r="91" spans="2:142" ht="18" customHeight="1" x14ac:dyDescent="0.25">
      <c r="B91" s="7"/>
      <c r="AP91" s="9"/>
      <c r="AQ91" s="49"/>
      <c r="CF91" s="9"/>
      <c r="DY91" s="1"/>
      <c r="DZ91" s="1"/>
      <c r="EA91" s="1"/>
      <c r="ED91" s="1"/>
      <c r="EE91" s="1"/>
      <c r="EF91" s="1"/>
      <c r="EG91" s="1"/>
      <c r="EH91" s="1"/>
      <c r="EI91" s="1"/>
      <c r="EJ91" s="1"/>
      <c r="EK91" s="1"/>
      <c r="EL91" s="1"/>
    </row>
    <row r="92" spans="2:142" ht="18" customHeight="1" x14ac:dyDescent="0.25">
      <c r="B92" s="7"/>
      <c r="AP92" s="9"/>
      <c r="AQ92" s="49"/>
      <c r="CF92" s="9"/>
      <c r="DY92" s="1"/>
      <c r="DZ92" s="1"/>
      <c r="EA92" s="1"/>
      <c r="ED92" s="1"/>
      <c r="EE92" s="1"/>
      <c r="EF92" s="1"/>
      <c r="EG92" s="1"/>
      <c r="EH92" s="1"/>
      <c r="EI92" s="1"/>
      <c r="EJ92" s="1"/>
      <c r="EK92" s="1"/>
      <c r="EL92" s="1"/>
    </row>
    <row r="93" spans="2:142" ht="18" customHeight="1" x14ac:dyDescent="0.25">
      <c r="B93" s="7"/>
      <c r="AP93" s="9"/>
      <c r="AQ93" s="49"/>
      <c r="CF93" s="9"/>
      <c r="DY93" s="1"/>
      <c r="DZ93" s="1"/>
      <c r="EA93" s="1"/>
      <c r="ED93" s="1"/>
      <c r="EE93" s="1"/>
      <c r="EF93" s="1"/>
      <c r="EG93" s="1"/>
      <c r="EH93" s="1"/>
      <c r="EI93" s="1"/>
      <c r="EJ93" s="1"/>
      <c r="EK93" s="1"/>
      <c r="EL93" s="1"/>
    </row>
    <row r="94" spans="2:142" ht="18" customHeight="1" x14ac:dyDescent="0.25">
      <c r="B94" s="7"/>
      <c r="AP94" s="9"/>
      <c r="AQ94" s="49"/>
      <c r="CF94" s="9"/>
      <c r="DY94" s="1"/>
      <c r="DZ94" s="1"/>
      <c r="EA94" s="1"/>
      <c r="ED94" s="1"/>
      <c r="EE94" s="1"/>
      <c r="EF94" s="1"/>
      <c r="EG94" s="1"/>
      <c r="EH94" s="1"/>
      <c r="EI94" s="1"/>
      <c r="EJ94" s="1"/>
      <c r="EK94" s="1"/>
      <c r="EL94" s="1"/>
    </row>
    <row r="95" spans="2:142" ht="18" customHeight="1" x14ac:dyDescent="0.25">
      <c r="B95" s="7"/>
      <c r="AP95" s="9"/>
      <c r="AQ95" s="49"/>
      <c r="CF95" s="9"/>
      <c r="DY95" s="1"/>
      <c r="DZ95" s="1"/>
      <c r="EA95" s="1"/>
      <c r="ED95" s="1"/>
      <c r="EE95" s="1"/>
      <c r="EF95" s="1"/>
      <c r="EG95" s="1"/>
      <c r="EH95" s="1"/>
      <c r="EI95" s="1"/>
      <c r="EJ95" s="1"/>
      <c r="EK95" s="1"/>
      <c r="EL95" s="1"/>
    </row>
    <row r="96" spans="2:142"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2"/>
      <c r="AO96" s="11"/>
      <c r="AP96" s="9"/>
      <c r="AQ96" s="49"/>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c r="DY96" s="1"/>
      <c r="DZ96" s="1"/>
      <c r="EA96" s="1"/>
      <c r="ED96" s="1"/>
      <c r="EE96" s="1"/>
      <c r="EF96" s="1"/>
      <c r="EG96" s="1"/>
      <c r="EH96" s="1"/>
      <c r="EI96" s="1"/>
      <c r="EJ96" s="1"/>
      <c r="EK96" s="1"/>
      <c r="EL96" s="1"/>
    </row>
    <row r="97" spans="2:142" ht="18" customHeight="1" x14ac:dyDescent="0.25">
      <c r="B97" s="7"/>
      <c r="D97" s="26" t="s">
        <v>4</v>
      </c>
      <c r="AO97" s="15" t="s">
        <v>6</v>
      </c>
      <c r="AP97" s="9"/>
      <c r="AR97" s="7"/>
      <c r="AT97" s="26" t="s">
        <v>4</v>
      </c>
      <c r="CE97" s="15" t="s">
        <v>7</v>
      </c>
      <c r="CF97" s="9"/>
      <c r="DY97" s="1"/>
      <c r="DZ97" s="1"/>
      <c r="EA97" s="1"/>
      <c r="ED97" s="1"/>
      <c r="EE97" s="1"/>
      <c r="EF97" s="1"/>
      <c r="EG97" s="1"/>
      <c r="EH97" s="1"/>
      <c r="EI97" s="1"/>
      <c r="EJ97" s="1"/>
      <c r="EK97" s="1"/>
      <c r="EL97" s="1"/>
    </row>
    <row r="98" spans="2:142" ht="18" customHeight="1" x14ac:dyDescent="0.25">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AR98" s="27"/>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9"/>
      <c r="DY98" s="1"/>
      <c r="DZ98" s="1"/>
      <c r="EA98" s="1"/>
      <c r="ED98" s="1"/>
      <c r="EE98" s="1"/>
      <c r="EF98" s="1"/>
      <c r="EG98" s="1"/>
      <c r="EH98" s="1"/>
      <c r="EI98" s="1"/>
      <c r="EJ98" s="1"/>
      <c r="EK98" s="1"/>
      <c r="EL98" s="1"/>
    </row>
    <row r="99" spans="2:142" ht="18" customHeight="1" x14ac:dyDescent="0.25">
      <c r="DY99" s="1"/>
      <c r="DZ99" s="1"/>
      <c r="EA99" s="1"/>
      <c r="ED99" s="1"/>
      <c r="EE99" s="1"/>
      <c r="EF99" s="1"/>
      <c r="EG99" s="1"/>
      <c r="EH99" s="1"/>
      <c r="EI99" s="1"/>
      <c r="EJ99" s="1"/>
      <c r="EK99" s="1"/>
      <c r="EL99" s="1"/>
    </row>
    <row r="100" spans="2:142" ht="18" customHeight="1" x14ac:dyDescent="0.25">
      <c r="DY100" s="1"/>
      <c r="DZ100" s="1"/>
      <c r="EA100" s="1"/>
      <c r="ED100" s="1"/>
      <c r="EE100" s="1"/>
      <c r="EF100" s="1"/>
      <c r="EG100" s="1"/>
      <c r="EH100" s="1"/>
      <c r="EI100" s="1"/>
      <c r="EJ100" s="1"/>
      <c r="EK100" s="1"/>
      <c r="EL100" s="1"/>
    </row>
    <row r="101" spans="2:142" ht="18" customHeight="1" x14ac:dyDescent="0.25">
      <c r="CD101" s="8"/>
      <c r="DY101" s="1"/>
      <c r="DZ101" s="1"/>
      <c r="EA101" s="1"/>
      <c r="ED101" s="1"/>
      <c r="EE101" s="1"/>
      <c r="EF101" s="1"/>
      <c r="EG101" s="1"/>
      <c r="EH101" s="1"/>
      <c r="EI101" s="1"/>
      <c r="EJ101" s="1"/>
      <c r="EK101" s="1"/>
      <c r="EL101" s="1"/>
    </row>
    <row r="102" spans="2:142" ht="18" customHeight="1" x14ac:dyDescent="0.25">
      <c r="CD102" s="10"/>
      <c r="DY102" s="1"/>
      <c r="DZ102" s="1"/>
      <c r="EA102" s="1"/>
      <c r="ED102" s="1"/>
      <c r="EE102" s="1"/>
      <c r="EF102" s="1"/>
      <c r="EG102" s="1"/>
      <c r="EH102" s="1"/>
      <c r="EI102" s="1"/>
      <c r="EJ102" s="1"/>
      <c r="EK102" s="1"/>
      <c r="EL102" s="1"/>
    </row>
    <row r="103" spans="2:142" ht="18" customHeight="1" x14ac:dyDescent="0.25">
      <c r="DY103" s="1"/>
      <c r="DZ103" s="1"/>
      <c r="EA103" s="1"/>
      <c r="ED103" s="1"/>
      <c r="EE103" s="1"/>
      <c r="EF103" s="1"/>
      <c r="EG103" s="1"/>
      <c r="EH103" s="1"/>
      <c r="EI103" s="1"/>
      <c r="EJ103" s="1"/>
      <c r="EK103" s="1"/>
      <c r="EL103" s="1"/>
    </row>
    <row r="104" spans="2:142" x14ac:dyDescent="0.25">
      <c r="DY104" s="1"/>
      <c r="DZ104" s="1"/>
      <c r="EA104" s="1"/>
      <c r="ED104" s="1"/>
      <c r="EE104" s="1"/>
      <c r="EF104" s="1"/>
      <c r="EG104" s="1"/>
      <c r="EH104" s="1"/>
      <c r="EI104" s="1"/>
      <c r="EJ104" s="1"/>
      <c r="EK104" s="1"/>
      <c r="EL104" s="1"/>
    </row>
    <row r="105" spans="2:142" x14ac:dyDescent="0.25">
      <c r="DY105" s="1"/>
      <c r="DZ105" s="1"/>
      <c r="EA105" s="1"/>
      <c r="ED105" s="1"/>
      <c r="EE105" s="1"/>
      <c r="EF105" s="1"/>
      <c r="EG105" s="1"/>
      <c r="EH105" s="1"/>
      <c r="EI105" s="1"/>
      <c r="EJ105" s="1"/>
      <c r="EK105" s="1"/>
      <c r="EL105" s="1"/>
    </row>
    <row r="106" spans="2:142" x14ac:dyDescent="0.25">
      <c r="DY106" s="1"/>
      <c r="DZ106" s="1"/>
      <c r="EA106" s="1"/>
      <c r="ED106" s="1"/>
      <c r="EE106" s="1"/>
      <c r="EF106" s="1"/>
      <c r="EG106" s="1"/>
      <c r="EH106" s="1"/>
      <c r="EI106" s="1"/>
      <c r="EJ106" s="1"/>
      <c r="EK106" s="1"/>
      <c r="EL106" s="1"/>
    </row>
    <row r="107" spans="2:142" x14ac:dyDescent="0.25">
      <c r="DY107" s="1"/>
      <c r="DZ107" s="1"/>
      <c r="EA107" s="1"/>
      <c r="ED107" s="1"/>
      <c r="EE107" s="1"/>
      <c r="EF107" s="1"/>
      <c r="EG107" s="1"/>
      <c r="EH107" s="1"/>
      <c r="EI107" s="1"/>
      <c r="EJ107" s="1"/>
      <c r="EK107" s="1"/>
      <c r="EL107" s="1"/>
    </row>
    <row r="108" spans="2:142" x14ac:dyDescent="0.25">
      <c r="DY108" s="1"/>
      <c r="DZ108" s="1"/>
      <c r="EA108" s="1"/>
      <c r="ED108" s="1"/>
      <c r="EE108" s="1"/>
      <c r="EF108" s="1"/>
      <c r="EG108" s="1"/>
      <c r="EH108" s="1"/>
      <c r="EI108" s="1"/>
      <c r="EJ108" s="1"/>
      <c r="EK108" s="1"/>
      <c r="EL108" s="1"/>
    </row>
    <row r="109" spans="2:142" x14ac:dyDescent="0.25">
      <c r="DY109" s="1"/>
      <c r="DZ109" s="1"/>
      <c r="EA109" s="1"/>
      <c r="ED109" s="1"/>
      <c r="EE109" s="1"/>
      <c r="EF109" s="1"/>
      <c r="EG109" s="1"/>
      <c r="EH109" s="1"/>
      <c r="EI109" s="1"/>
      <c r="EJ109" s="1"/>
      <c r="EK109" s="1"/>
      <c r="EL109" s="1"/>
    </row>
    <row r="110" spans="2:142" x14ac:dyDescent="0.25">
      <c r="DY110" s="1"/>
      <c r="DZ110" s="1"/>
      <c r="EA110" s="1"/>
      <c r="ED110" s="1"/>
      <c r="EE110" s="1"/>
      <c r="EF110" s="1"/>
      <c r="EG110" s="1"/>
      <c r="EH110" s="1"/>
      <c r="EI110" s="1"/>
      <c r="EJ110" s="1"/>
      <c r="EK110" s="1"/>
      <c r="EL110" s="1"/>
    </row>
    <row r="111" spans="2:142" x14ac:dyDescent="0.25">
      <c r="DY111" s="1"/>
      <c r="DZ111" s="1"/>
      <c r="EA111" s="1"/>
      <c r="ED111" s="1"/>
      <c r="EE111" s="1"/>
      <c r="EF111" s="1"/>
      <c r="EG111" s="1"/>
      <c r="EH111" s="1"/>
      <c r="EI111" s="1"/>
      <c r="EJ111" s="1"/>
      <c r="EK111" s="1"/>
      <c r="EL111" s="1"/>
    </row>
    <row r="112" spans="2:142" x14ac:dyDescent="0.25">
      <c r="DY112" s="1"/>
      <c r="DZ112" s="1"/>
      <c r="EA112" s="1"/>
      <c r="ED112" s="1"/>
      <c r="EE112" s="1"/>
      <c r="EF112" s="1"/>
      <c r="EG112" s="1"/>
      <c r="EH112" s="1"/>
      <c r="EI112" s="1"/>
      <c r="EJ112" s="1"/>
      <c r="EK112" s="1"/>
      <c r="EL112" s="1"/>
    </row>
    <row r="113" spans="129:142" x14ac:dyDescent="0.25">
      <c r="DY113" s="1"/>
      <c r="DZ113" s="1"/>
      <c r="EA113" s="1"/>
      <c r="ED113" s="1"/>
      <c r="EE113" s="1"/>
      <c r="EF113" s="1"/>
      <c r="EG113" s="1"/>
      <c r="EH113" s="1"/>
      <c r="EI113" s="1"/>
      <c r="EJ113" s="1"/>
      <c r="EK113" s="1"/>
      <c r="EL113" s="1"/>
    </row>
    <row r="114" spans="129:142" x14ac:dyDescent="0.25">
      <c r="DY114" s="1"/>
      <c r="DZ114" s="1"/>
      <c r="EA114" s="1"/>
      <c r="ED114" s="1"/>
      <c r="EE114" s="1"/>
      <c r="EF114" s="1"/>
      <c r="EG114" s="1"/>
      <c r="EH114" s="1"/>
      <c r="EI114" s="1"/>
      <c r="EJ114" s="1"/>
      <c r="EK114" s="1"/>
      <c r="EL114" s="1"/>
    </row>
    <row r="115" spans="129:142" x14ac:dyDescent="0.25">
      <c r="DY115" s="1"/>
      <c r="DZ115" s="1"/>
      <c r="EA115" s="1"/>
      <c r="ED115" s="1"/>
      <c r="EE115" s="1"/>
      <c r="EF115" s="1"/>
      <c r="EG115" s="1"/>
      <c r="EH115" s="1"/>
      <c r="EI115" s="1"/>
      <c r="EJ115" s="1"/>
      <c r="EK115" s="1"/>
      <c r="EL115" s="1"/>
    </row>
    <row r="116" spans="129:142" x14ac:dyDescent="0.25">
      <c r="DY116" s="1"/>
      <c r="DZ116" s="1"/>
      <c r="EA116" s="1"/>
      <c r="ED116" s="1"/>
      <c r="EE116" s="1"/>
      <c r="EF116" s="1"/>
      <c r="EG116" s="1"/>
      <c r="EH116" s="1"/>
      <c r="EI116" s="1"/>
      <c r="EJ116" s="1"/>
      <c r="EK116" s="1"/>
      <c r="EL116" s="1"/>
    </row>
    <row r="117" spans="129:142" x14ac:dyDescent="0.25">
      <c r="DY117" s="1"/>
      <c r="DZ117" s="1"/>
      <c r="EA117" s="1"/>
      <c r="ED117" s="1"/>
      <c r="EE117" s="1"/>
      <c r="EF117" s="1"/>
      <c r="EG117" s="1"/>
      <c r="EH117" s="1"/>
      <c r="EI117" s="1"/>
      <c r="EJ117" s="1"/>
      <c r="EK117" s="1"/>
      <c r="EL117" s="1"/>
    </row>
    <row r="118" spans="129:142" x14ac:dyDescent="0.25">
      <c r="DY118" s="1"/>
      <c r="DZ118" s="1"/>
      <c r="EA118" s="1"/>
      <c r="ED118" s="1"/>
      <c r="EE118" s="1"/>
      <c r="EF118" s="1"/>
      <c r="EG118" s="1"/>
      <c r="EH118" s="1"/>
      <c r="EI118" s="1"/>
      <c r="EJ118" s="1"/>
      <c r="EK118" s="1"/>
      <c r="EL118" s="1"/>
    </row>
    <row r="119" spans="129:142" x14ac:dyDescent="0.25">
      <c r="DY119" s="1"/>
      <c r="DZ119" s="1"/>
      <c r="EA119" s="1"/>
      <c r="ED119" s="1"/>
      <c r="EE119" s="1"/>
      <c r="EF119" s="1"/>
      <c r="EG119" s="1"/>
      <c r="EH119" s="1"/>
      <c r="EI119" s="1"/>
      <c r="EJ119" s="1"/>
      <c r="EK119" s="1"/>
      <c r="EL119" s="1"/>
    </row>
    <row r="120" spans="129:142" x14ac:dyDescent="0.25">
      <c r="DY120" s="1"/>
      <c r="DZ120" s="1"/>
      <c r="EA120" s="1"/>
      <c r="ED120" s="1"/>
      <c r="EE120" s="1"/>
      <c r="EF120" s="1"/>
      <c r="EG120" s="1"/>
      <c r="EH120" s="1"/>
      <c r="EI120" s="1"/>
      <c r="EJ120" s="1"/>
      <c r="EK120" s="1"/>
      <c r="EL120" s="1"/>
    </row>
    <row r="121" spans="129:142" x14ac:dyDescent="0.25">
      <c r="DY121" s="1"/>
      <c r="DZ121" s="1"/>
      <c r="EA121" s="1"/>
      <c r="ED121" s="1"/>
      <c r="EE121" s="1"/>
      <c r="EF121" s="1"/>
      <c r="EG121" s="1"/>
      <c r="EH121" s="1"/>
      <c r="EI121" s="1"/>
      <c r="EJ121" s="1"/>
      <c r="EK121" s="1"/>
      <c r="EL121" s="1"/>
    </row>
    <row r="122" spans="129:142" x14ac:dyDescent="0.25">
      <c r="DY122" s="1"/>
      <c r="DZ122" s="1"/>
      <c r="EA122" s="1"/>
      <c r="ED122" s="1"/>
      <c r="EE122" s="1"/>
      <c r="EF122" s="1"/>
      <c r="EG122" s="1"/>
      <c r="EH122" s="1"/>
      <c r="EI122" s="1"/>
      <c r="EJ122" s="1"/>
      <c r="EK122" s="1"/>
      <c r="EL122" s="1"/>
    </row>
    <row r="123" spans="129:142" x14ac:dyDescent="0.25">
      <c r="DY123" s="1"/>
      <c r="DZ123" s="1"/>
      <c r="EA123" s="1"/>
      <c r="ED123" s="1"/>
      <c r="EE123" s="1"/>
      <c r="EF123" s="1"/>
      <c r="EG123" s="1"/>
      <c r="EH123" s="1"/>
      <c r="EI123" s="1"/>
      <c r="EJ123" s="1"/>
      <c r="EK123" s="1"/>
      <c r="EL123" s="1"/>
    </row>
    <row r="124" spans="129:142" x14ac:dyDescent="0.25">
      <c r="DY124" s="1"/>
      <c r="DZ124" s="1"/>
      <c r="EA124" s="1"/>
      <c r="ED124" s="1"/>
      <c r="EE124" s="1"/>
      <c r="EF124" s="1"/>
      <c r="EG124" s="1"/>
      <c r="EH124" s="1"/>
      <c r="EI124" s="1"/>
      <c r="EJ124" s="1"/>
      <c r="EK124" s="1"/>
      <c r="EL124" s="1"/>
    </row>
    <row r="125" spans="129:142" x14ac:dyDescent="0.25">
      <c r="DY125" s="1"/>
      <c r="DZ125" s="1"/>
      <c r="EA125" s="1"/>
      <c r="ED125" s="1"/>
      <c r="EE125" s="1"/>
      <c r="EF125" s="1"/>
      <c r="EG125" s="1"/>
      <c r="EH125" s="1"/>
      <c r="EI125" s="1"/>
      <c r="EJ125" s="1"/>
      <c r="EK125" s="1"/>
      <c r="EL125" s="1"/>
    </row>
    <row r="126" spans="129:142" x14ac:dyDescent="0.25">
      <c r="DY126" s="1"/>
      <c r="DZ126" s="1"/>
      <c r="EA126" s="1"/>
      <c r="ED126" s="1"/>
      <c r="EE126" s="1"/>
      <c r="EF126" s="1"/>
      <c r="EG126" s="1"/>
      <c r="EH126" s="1"/>
      <c r="EI126" s="1"/>
      <c r="EJ126" s="1"/>
      <c r="EK126" s="1"/>
      <c r="EL126" s="1"/>
    </row>
    <row r="127" spans="129:142" x14ac:dyDescent="0.25">
      <c r="DY127" s="1"/>
      <c r="DZ127" s="1"/>
      <c r="EA127" s="1"/>
      <c r="ED127" s="1"/>
      <c r="EE127" s="1"/>
      <c r="EF127" s="1"/>
      <c r="EG127" s="1"/>
      <c r="EH127" s="1"/>
      <c r="EI127" s="1"/>
      <c r="EJ127" s="1"/>
      <c r="EK127" s="1"/>
      <c r="EL127" s="1"/>
    </row>
    <row r="128" spans="129:142" x14ac:dyDescent="0.25">
      <c r="DY128" s="1"/>
      <c r="DZ128" s="1"/>
      <c r="EA128" s="1"/>
      <c r="ED128" s="1"/>
      <c r="EE128" s="1"/>
      <c r="EF128" s="1"/>
      <c r="EG128" s="1"/>
      <c r="EH128" s="1"/>
      <c r="EI128" s="1"/>
      <c r="EJ128" s="1"/>
      <c r="EK128" s="1"/>
      <c r="EL128" s="1"/>
    </row>
    <row r="129" spans="129:142" x14ac:dyDescent="0.25">
      <c r="DY129" s="1"/>
      <c r="DZ129" s="1"/>
      <c r="EA129" s="1"/>
      <c r="ED129" s="1"/>
      <c r="EE129" s="1"/>
      <c r="EF129" s="1"/>
      <c r="EG129" s="1"/>
      <c r="EH129" s="1"/>
      <c r="EI129" s="1"/>
      <c r="EJ129" s="1"/>
      <c r="EK129" s="1"/>
      <c r="EL129" s="1"/>
    </row>
    <row r="130" spans="129:142" x14ac:dyDescent="0.25">
      <c r="DY130" s="1"/>
      <c r="DZ130" s="1"/>
      <c r="EA130" s="1"/>
      <c r="ED130" s="1"/>
      <c r="EE130" s="1"/>
      <c r="EF130" s="1"/>
      <c r="EG130" s="1"/>
      <c r="EH130" s="1"/>
      <c r="EI130" s="1"/>
      <c r="EJ130" s="1"/>
      <c r="EK130" s="1"/>
      <c r="EL130" s="1"/>
    </row>
    <row r="131" spans="129:142" x14ac:dyDescent="0.25">
      <c r="DY131" s="1"/>
      <c r="DZ131" s="1"/>
      <c r="EA131" s="1"/>
      <c r="ED131" s="1"/>
      <c r="EE131" s="1"/>
      <c r="EF131" s="1"/>
      <c r="EG131" s="1"/>
      <c r="EH131" s="1"/>
      <c r="EI131" s="1"/>
      <c r="EJ131" s="1"/>
      <c r="EK131" s="1"/>
      <c r="EL131" s="1"/>
    </row>
    <row r="132" spans="129:142" x14ac:dyDescent="0.25">
      <c r="DY132" s="1"/>
      <c r="DZ132" s="1"/>
      <c r="EA132" s="1"/>
      <c r="ED132" s="1"/>
      <c r="EE132" s="1"/>
      <c r="EF132" s="1"/>
      <c r="EG132" s="1"/>
      <c r="EH132" s="1"/>
      <c r="EI132" s="1"/>
      <c r="EJ132" s="1"/>
      <c r="EK132" s="1"/>
      <c r="EL132" s="1"/>
    </row>
    <row r="133" spans="129:142" x14ac:dyDescent="0.25">
      <c r="DY133" s="1"/>
      <c r="DZ133" s="1"/>
      <c r="EA133" s="1"/>
      <c r="ED133" s="1"/>
      <c r="EE133" s="1"/>
      <c r="EF133" s="1"/>
      <c r="EG133" s="1"/>
      <c r="EH133" s="1"/>
      <c r="EI133" s="1"/>
      <c r="EJ133" s="1"/>
      <c r="EK133" s="1"/>
      <c r="EL133" s="1"/>
    </row>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95" spans="4:83" ht="18" customHeight="1" x14ac:dyDescent="0.25">
      <c r="D195" s="26"/>
      <c r="CE195" s="15"/>
    </row>
  </sheetData>
  <sheetProtection algorithmName="SHA-512" hashValue="kLvC6uoAh9rvOWxCI6c4NJJ29SmTirP4yXjKTFrJKreLmbwYS8P64HShcGI+pMhOFgA7AnHknlcQTa/jTPwSnw==" saltValue="+7L92/MFtSyH+YIsDWLl7A==" spinCount="100000" sheet="1" objects="1" scenarios="1" selectLockedCells="1"/>
  <mergeCells count="85">
    <mergeCell ref="AJ39:AM39"/>
    <mergeCell ref="Q40:T40"/>
    <mergeCell ref="AJ41:AM41"/>
    <mergeCell ref="C35:V35"/>
    <mergeCell ref="AJ40:AM40"/>
    <mergeCell ref="X34:AO35"/>
    <mergeCell ref="Q39:T39"/>
    <mergeCell ref="Q41:T41"/>
    <mergeCell ref="AJ36:AM36"/>
    <mergeCell ref="AJ37:AM37"/>
    <mergeCell ref="AJ38:AM38"/>
    <mergeCell ref="I12:X12"/>
    <mergeCell ref="AF12:AO12"/>
    <mergeCell ref="I13:X13"/>
    <mergeCell ref="AF13:AO13"/>
    <mergeCell ref="AS19:CE19"/>
    <mergeCell ref="BX12:CB12"/>
    <mergeCell ref="BN13:BQ13"/>
    <mergeCell ref="BN14:BQ14"/>
    <mergeCell ref="BG13:BJ13"/>
    <mergeCell ref="BK13:BL13"/>
    <mergeCell ref="BG14:BJ14"/>
    <mergeCell ref="BK14:BL14"/>
    <mergeCell ref="BG16:BJ16"/>
    <mergeCell ref="BK17:BL17"/>
    <mergeCell ref="BK16:BL16"/>
    <mergeCell ref="BG17:BJ17"/>
    <mergeCell ref="Q27:T27"/>
    <mergeCell ref="C25:V25"/>
    <mergeCell ref="BG8:BL9"/>
    <mergeCell ref="AS9:BE9"/>
    <mergeCell ref="BN8:BS9"/>
    <mergeCell ref="BK11:BL11"/>
    <mergeCell ref="BK12:BL12"/>
    <mergeCell ref="BN10:BQ10"/>
    <mergeCell ref="BR10:BS10"/>
    <mergeCell ref="BN11:BQ11"/>
    <mergeCell ref="BR11:BS11"/>
    <mergeCell ref="BN12:BQ12"/>
    <mergeCell ref="BR12:BS12"/>
    <mergeCell ref="BR13:BS13"/>
    <mergeCell ref="BR14:BS14"/>
    <mergeCell ref="BR15:BS15"/>
    <mergeCell ref="BX11:CB11"/>
    <mergeCell ref="C8:AO8"/>
    <mergeCell ref="Q36:T36"/>
    <mergeCell ref="Q37:T37"/>
    <mergeCell ref="Q38:T38"/>
    <mergeCell ref="Q26:T26"/>
    <mergeCell ref="AI30:AL30"/>
    <mergeCell ref="Q30:T30"/>
    <mergeCell ref="AI28:AL28"/>
    <mergeCell ref="AI29:AL29"/>
    <mergeCell ref="Q29:T29"/>
    <mergeCell ref="Q32:T32"/>
    <mergeCell ref="BG10:BJ10"/>
    <mergeCell ref="BG11:BJ11"/>
    <mergeCell ref="BG12:BJ12"/>
    <mergeCell ref="BK10:BL10"/>
    <mergeCell ref="CY17:DB17"/>
    <mergeCell ref="DC17:DH17"/>
    <mergeCell ref="Q33:T33"/>
    <mergeCell ref="CY15:DB15"/>
    <mergeCell ref="CY16:DB16"/>
    <mergeCell ref="AI26:AL26"/>
    <mergeCell ref="AI27:AL27"/>
    <mergeCell ref="Q31:T31"/>
    <mergeCell ref="M28:T28"/>
    <mergeCell ref="BR16:BS16"/>
    <mergeCell ref="BR17:BS17"/>
    <mergeCell ref="BN15:BQ15"/>
    <mergeCell ref="BN16:BQ16"/>
    <mergeCell ref="BN17:BQ17"/>
    <mergeCell ref="BG15:BJ15"/>
    <mergeCell ref="BK15:BL15"/>
    <mergeCell ref="DB36:DB37"/>
    <mergeCell ref="CZ35:CZ37"/>
    <mergeCell ref="CZ45:CZ47"/>
    <mergeCell ref="DA46:DA47"/>
    <mergeCell ref="DB46:DB47"/>
    <mergeCell ref="CT23:CT24"/>
    <mergeCell ref="CV36:CV37"/>
    <mergeCell ref="CW36:CW37"/>
    <mergeCell ref="CV34:CW35"/>
    <mergeCell ref="DA36:DA37"/>
  </mergeCells>
  <phoneticPr fontId="14" type="noConversion"/>
  <conditionalFormatting sqref="BG16:BJ16">
    <cfRule type="expression" dxfId="7" priority="7">
      <formula>BG16&lt;=AJ39</formula>
    </cfRule>
    <cfRule type="expression" dxfId="6" priority="8">
      <formula>BG16&gt;AJ39</formula>
    </cfRule>
  </conditionalFormatting>
  <conditionalFormatting sqref="BG17:BJ17">
    <cfRule type="expression" dxfId="5" priority="3">
      <formula>BG17&gt;=AJ41</formula>
    </cfRule>
    <cfRule type="expression" dxfId="4" priority="4">
      <formula>BG17&lt;AJ41</formula>
    </cfRule>
  </conditionalFormatting>
  <conditionalFormatting sqref="BN16:BQ16">
    <cfRule type="expression" dxfId="3" priority="5">
      <formula>BN16&gt;AJ39</formula>
    </cfRule>
    <cfRule type="expression" dxfId="2" priority="6">
      <formula>BN16&lt;=AJ39</formula>
    </cfRule>
  </conditionalFormatting>
  <conditionalFormatting sqref="BN17:BQ17">
    <cfRule type="expression" dxfId="1" priority="1">
      <formula>BN17&gt;=AJ41</formula>
    </cfRule>
    <cfRule type="expression" dxfId="0" priority="2">
      <formula>BN17&lt;AJ41</formula>
    </cfRule>
  </conditionalFormatting>
  <dataValidations disablePrompts="1" xWindow="699" yWindow="584" count="14">
    <dataValidation type="list" allowBlank="1" showInputMessage="1" showErrorMessage="1" sqref="BJ60" xr:uid="{D30A9D41-9AB6-4272-91E8-6AAE6CDF7B6B}">
      <formula1>"Ungrounded, Grounded"</formula1>
    </dataValidation>
    <dataValidation allowBlank="1" showInputMessage="1" showErrorMessage="1" promptTitle="Design / Engineering Margin" prompt="_x000a_The calculated transient values must not exceed (100% - Margin) of the published switching device limit(s)." sqref="CD62:CE62" xr:uid="{27C1A7EF-CDDF-44BC-8E2B-2C48FE742F0D}"/>
    <dataValidation allowBlank="1" showInputMessage="1" showErrorMessage="1" promptTitle="Guidance:" prompt="Use 0.3 µH/ft (approx 1 µH/m) if unknown_x000a_" sqref="BJ61:BN61" xr:uid="{F226474E-BFCE-4A9E-9594-6BDB813A6741}"/>
    <dataValidation allowBlank="1" showInputMessage="1" showErrorMessage="1" promptTitle="Guidance:" prompt="5µH for banks &lt; 52kV_x000a__x000a_10 µH for banks &gt;52kV_x000a_" sqref="CD61:CE61" xr:uid="{A039A1B6-F986-433C-88DC-623DD347093A}"/>
    <dataValidation allowBlank="1" showInputMessage="1" showErrorMessage="1" promptTitle="Guidance:" prompt="Use 0.3 µH/ft (approx 1 µH/m) if unknown" sqref="CD60:CE60" xr:uid="{4CBAE60E-A2EC-4BB8-B143-8C084C52C342}"/>
    <dataValidation allowBlank="1" showInputMessage="1" showErrorMessage="1" promptTitle="Guideance:" prompt="Iterate this value until the &quot;victim&quot; breaker meets the outrush &quot;pass&quot; criteria. Increase only as needed, since higher indutance increases size and cost." sqref="BJ62:BN62" xr:uid="{14A0F139-3BA2-432F-BDDE-E8E51AF82A11}"/>
    <dataValidation type="custom" allowBlank="1" showInputMessage="1" showErrorMessage="1" error="Enter a nominal system voltage from 2.4 kV up to (but not including) 100 kV." promptTitle="Must be &lt;100 kV" prompt="Enter a system voltage (line-to-line) between 2.4 kV and less than 100 kV." sqref="Q26:T26" xr:uid="{BB2471D3-7355-45E2-BF3D-9E9DF054B36E}">
      <formula1>AND(Q26&gt;=2.4, Q26&lt;100)</formula1>
    </dataValidation>
    <dataValidation type="list" allowBlank="1" showInputMessage="1" showErrorMessage="1" sqref="M28:T28" xr:uid="{087ACD38-9856-464E-A3C8-BF98FFB03FF0}">
      <formula1>$CI$4:$CI$8</formula1>
    </dataValidation>
    <dataValidation allowBlank="1" showInputMessage="1" showErrorMessage="1" prompt="Clearification: Symetrical Fault Current in kA from the source without the current limiting reactor (CLR) in the circuit" sqref="Q30:T30" xr:uid="{A3E3EC18-8E04-46A2-A106-BA27EC8C139B}"/>
    <dataValidation allowBlank="1" showInputMessage="1" showErrorMessage="1" promptTitle="Enter Inherent/Stray Capacitance" prompt="Enter total load-side stray capacitance (nF) from breaker to fault. See the &quot;Stray Capacitance Guide&quot; tab for instructions and IEEE C37.011 reference values." sqref="Q32:T32" xr:uid="{FA362EB8-6433-4C8D-8A39-36F09A68836C}"/>
    <dataValidation type="list" allowBlank="1" showInputMessage="1" showErrorMessage="1" promptTitle="Select System Class (S1 or S2)" prompt="_x000a_Use S1 (Cable System) if the supply side has 100 meters (328 feet) or more of shielded cable._x000a__x000a_Use S2 (Line System) if the supply has overhead line connections or if the supply-side cable is less than 100 meters." sqref="Q29:T29" xr:uid="{A1AC9DA6-66C1-4593-BED8-6C1A8982E485}">
      <formula1>$CI$11:$CI$12</formula1>
    </dataValidation>
    <dataValidation type="decimal" allowBlank="1" showInputMessage="1" showErrorMessage="1" error="Amplitude factor must be between 1.2 and 2.0 per IEEE Table A.3." promptTitle="CLR Amplitude Factor:" prompt="The ratio of the highest TRV peak to the peak normal-frequency recover voltage. Enter 1.93 as the standard IEEE default, or input an exact tested value obtained directly from the reactor manufacturer." sqref="Q41:T41" xr:uid="{2032C0CB-CE0D-4A8F-94AD-436510214923}">
      <formula1>1.2</formula1>
      <formula2>2</formula2>
    </dataValidation>
    <dataValidation type="list" allowBlank="1" showInputMessage="1" showErrorMessage="1" sqref="Q36:T36" xr:uid="{0F298778-3FB2-4415-B76E-42BF984D840F}">
      <formula1>INDIRECT(SUBSTITUTE(Q29," ","_"))</formula1>
    </dataValidation>
    <dataValidation allowBlank="1" showInputMessage="1" showErrorMessage="1" promptTitle="Guidance:" prompt="See &quot;typical surge capacitor tab&quot; for typical ratings. Be sure to enter nanofarads here and not microfarads as provided in the product literature." sqref="Q33:T33" xr:uid="{5423041C-EBF7-4063-9636-D264DCC5015C}"/>
  </dataValidation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9E527-FC87-4899-9429-1262C2B12A99}">
  <sheetPr codeName="Sheet3">
    <pageSetUpPr fitToPage="1"/>
  </sheetPr>
  <dimension ref="B1:IO305"/>
  <sheetViews>
    <sheetView zoomScaleNormal="100" workbookViewId="0">
      <selection activeCell="BL44" sqref="BL44"/>
    </sheetView>
  </sheetViews>
  <sheetFormatPr defaultRowHeight="15" x14ac:dyDescent="0.25"/>
  <cols>
    <col min="1" max="128" width="2.7109375" style="1" customWidth="1"/>
    <col min="129" max="131" width="2.7109375" style="2" customWidth="1"/>
    <col min="132" max="133" width="2.7109375" style="1" customWidth="1"/>
    <col min="134" max="148" width="2.7109375" style="3" customWidth="1"/>
    <col min="149" max="167" width="2.7109375" style="1" customWidth="1"/>
    <col min="168" max="168" width="9.140625" style="1" customWidth="1"/>
    <col min="169" max="169" width="0.28515625" style="1" customWidth="1"/>
    <col min="170" max="189" width="9.140625" style="1" customWidth="1"/>
    <col min="190" max="249" width="2.7109375" style="1" customWidth="1"/>
    <col min="250" max="250" width="9.140625" style="1" customWidth="1"/>
    <col min="251" max="16384" width="9.140625" style="1"/>
  </cols>
  <sheetData>
    <row r="1" spans="2:148" ht="18" customHeight="1" x14ac:dyDescent="0.25"/>
    <row r="2" spans="2:148"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48" ht="18" customHeight="1" x14ac:dyDescent="0.25">
      <c r="B3" s="7"/>
      <c r="AO3" s="8" t="s">
        <v>0</v>
      </c>
      <c r="AP3" s="9"/>
      <c r="AR3" s="7"/>
      <c r="CF3" s="9"/>
    </row>
    <row r="4" spans="2:148" ht="18" customHeight="1" x14ac:dyDescent="0.25">
      <c r="B4" s="7"/>
      <c r="AO4" s="10" t="s">
        <v>1</v>
      </c>
      <c r="AP4" s="9"/>
      <c r="AR4" s="7"/>
      <c r="CF4" s="9"/>
      <c r="DY4" s="1"/>
      <c r="DZ4" s="1"/>
      <c r="EA4" s="1"/>
      <c r="ED4" s="1"/>
      <c r="EE4" s="1"/>
      <c r="EF4" s="1"/>
      <c r="EG4" s="1"/>
      <c r="EH4" s="1"/>
      <c r="EI4" s="1"/>
      <c r="EJ4" s="1"/>
      <c r="EK4" s="1"/>
      <c r="EL4" s="1"/>
      <c r="EM4" s="1"/>
      <c r="EN4" s="1"/>
      <c r="EO4" s="1"/>
      <c r="EP4" s="1"/>
      <c r="EQ4" s="1"/>
      <c r="ER4" s="1"/>
    </row>
    <row r="5" spans="2:148" ht="18" customHeight="1" thickBot="1" x14ac:dyDescent="0.3">
      <c r="B5" s="7"/>
      <c r="AO5" s="10" t="s">
        <v>2</v>
      </c>
      <c r="AP5" s="9"/>
      <c r="AR5" s="7"/>
      <c r="AS5" s="11" t="s">
        <v>46</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DY5" s="1"/>
      <c r="DZ5" s="1"/>
      <c r="EA5" s="1"/>
      <c r="ED5" s="1"/>
      <c r="EE5" s="1"/>
      <c r="EF5" s="1"/>
      <c r="EG5" s="1"/>
      <c r="EH5" s="1"/>
      <c r="EI5" s="1"/>
      <c r="EJ5" s="1"/>
      <c r="EK5" s="1"/>
      <c r="EL5" s="1"/>
      <c r="EM5" s="1"/>
      <c r="EN5" s="1"/>
      <c r="EO5" s="1"/>
      <c r="EP5" s="1"/>
      <c r="EQ5" s="1"/>
      <c r="ER5" s="1"/>
    </row>
    <row r="6" spans="2:148"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DY6" s="1"/>
      <c r="DZ6" s="1"/>
      <c r="EA6" s="1"/>
      <c r="ED6" s="1"/>
      <c r="EE6" s="1"/>
      <c r="EF6" s="1"/>
      <c r="EG6" s="1"/>
      <c r="EH6" s="1"/>
      <c r="EI6" s="1"/>
      <c r="EJ6" s="1"/>
      <c r="EK6" s="1"/>
      <c r="EL6" s="1"/>
      <c r="EM6" s="1"/>
      <c r="EN6" s="1"/>
      <c r="EO6" s="1"/>
      <c r="EP6" s="1"/>
      <c r="EQ6" s="1"/>
      <c r="ER6" s="1"/>
    </row>
    <row r="7" spans="2:148" ht="18" customHeight="1" x14ac:dyDescent="0.25">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DY7" s="1"/>
      <c r="DZ7" s="1"/>
      <c r="EA7" s="1"/>
      <c r="ED7" s="1"/>
      <c r="EE7" s="1"/>
      <c r="EF7" s="1"/>
      <c r="EG7" s="1"/>
      <c r="EH7" s="1"/>
      <c r="EI7" s="1"/>
      <c r="EJ7" s="1"/>
      <c r="EK7" s="1"/>
      <c r="EL7" s="1"/>
      <c r="EM7" s="1"/>
      <c r="EN7" s="1"/>
      <c r="EO7" s="1"/>
      <c r="EP7" s="1"/>
      <c r="EQ7" s="1"/>
      <c r="ER7" s="1"/>
    </row>
    <row r="8" spans="2:148" ht="18" customHeight="1" x14ac:dyDescent="0.25">
      <c r="B8" s="7"/>
      <c r="C8" s="97" t="s">
        <v>45</v>
      </c>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
      <c r="AR8" s="7"/>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9"/>
      <c r="DY8" s="1"/>
      <c r="DZ8" s="1"/>
      <c r="EA8" s="1"/>
      <c r="ED8" s="1"/>
      <c r="EE8" s="1"/>
      <c r="EF8" s="1"/>
      <c r="EG8" s="1"/>
      <c r="EH8" s="1"/>
      <c r="EI8" s="1"/>
      <c r="EJ8" s="1"/>
      <c r="EK8" s="1"/>
      <c r="EL8" s="1"/>
      <c r="EM8" s="1"/>
      <c r="EN8" s="1"/>
      <c r="EO8" s="1"/>
      <c r="EP8" s="1"/>
      <c r="EQ8" s="1"/>
      <c r="ER8" s="1"/>
    </row>
    <row r="9" spans="2:148" ht="18" customHeight="1" x14ac:dyDescent="0.25">
      <c r="B9" s="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
      <c r="AR9" s="7"/>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9"/>
      <c r="DY9" s="1"/>
      <c r="DZ9" s="1"/>
      <c r="EA9" s="1"/>
      <c r="ED9" s="1"/>
      <c r="EE9" s="1"/>
      <c r="EF9" s="1"/>
      <c r="EG9" s="1"/>
      <c r="EH9" s="1"/>
      <c r="EI9" s="1"/>
      <c r="EJ9" s="1"/>
      <c r="EK9" s="1"/>
      <c r="EL9" s="1"/>
      <c r="EM9" s="1"/>
      <c r="EN9" s="1"/>
      <c r="EO9" s="1"/>
      <c r="EP9" s="1"/>
      <c r="EQ9" s="1"/>
      <c r="ER9" s="1"/>
    </row>
    <row r="10" spans="2:148" ht="18" customHeight="1" x14ac:dyDescent="0.25">
      <c r="B10" s="7"/>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9"/>
      <c r="AR10" s="7"/>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9"/>
      <c r="DY10" s="1"/>
      <c r="DZ10" s="1"/>
      <c r="EA10" s="1"/>
      <c r="ED10" s="1"/>
      <c r="EE10" s="1"/>
      <c r="EF10" s="1"/>
      <c r="EG10" s="1"/>
      <c r="EH10" s="1"/>
      <c r="EI10" s="1"/>
      <c r="EJ10" s="1"/>
      <c r="EK10" s="1"/>
      <c r="EL10" s="1"/>
      <c r="EM10" s="1"/>
      <c r="EN10" s="1"/>
      <c r="EO10" s="1"/>
      <c r="EP10" s="1"/>
      <c r="EQ10" s="1"/>
      <c r="ER10" s="1"/>
    </row>
    <row r="11" spans="2:148" ht="18" customHeight="1" x14ac:dyDescent="0.25">
      <c r="B11" s="7"/>
      <c r="C11" s="43"/>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9"/>
      <c r="AR11" s="7"/>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9"/>
      <c r="DY11" s="1"/>
      <c r="DZ11" s="1"/>
      <c r="EA11" s="1"/>
      <c r="ED11" s="1"/>
      <c r="EE11" s="1"/>
      <c r="EF11" s="1"/>
      <c r="EG11" s="1"/>
      <c r="EH11" s="1"/>
      <c r="EI11" s="1"/>
      <c r="EJ11" s="1"/>
      <c r="EK11" s="1"/>
      <c r="EL11" s="1"/>
      <c r="EM11" s="1"/>
      <c r="EN11" s="1"/>
      <c r="EO11" s="1"/>
      <c r="EP11" s="1"/>
      <c r="EQ11" s="1"/>
      <c r="ER11" s="1"/>
    </row>
    <row r="12" spans="2:148" ht="18" customHeight="1" x14ac:dyDescent="0.25">
      <c r="B12" s="7"/>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9"/>
      <c r="AR12" s="7"/>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9"/>
      <c r="DY12" s="1"/>
      <c r="DZ12" s="1"/>
      <c r="EA12" s="1"/>
      <c r="ED12" s="1"/>
      <c r="EE12" s="1"/>
      <c r="EF12" s="1"/>
      <c r="EG12" s="1"/>
      <c r="EH12" s="1"/>
      <c r="EI12" s="1"/>
      <c r="EJ12" s="1"/>
      <c r="EK12" s="1"/>
      <c r="EL12" s="1"/>
      <c r="EM12" s="1"/>
      <c r="EN12" s="1"/>
      <c r="EO12" s="1"/>
      <c r="EP12" s="1"/>
      <c r="EQ12" s="1"/>
      <c r="ER12" s="1"/>
    </row>
    <row r="13" spans="2:148" ht="18" customHeight="1" x14ac:dyDescent="0.25">
      <c r="B13" s="7"/>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9"/>
      <c r="AR13" s="7"/>
      <c r="CF13" s="9"/>
      <c r="DY13" s="1"/>
      <c r="DZ13" s="1"/>
      <c r="EA13" s="1"/>
      <c r="ED13" s="1"/>
      <c r="EE13" s="1"/>
      <c r="EF13" s="1"/>
      <c r="EG13" s="1"/>
      <c r="EH13" s="1"/>
      <c r="EI13" s="1"/>
      <c r="EJ13" s="1"/>
      <c r="EK13" s="1"/>
      <c r="EL13" s="1"/>
      <c r="EM13" s="1"/>
      <c r="EN13" s="1"/>
      <c r="EO13" s="1"/>
      <c r="EP13" s="1"/>
      <c r="EQ13" s="1"/>
      <c r="ER13" s="1"/>
    </row>
    <row r="14" spans="2:148" ht="18" customHeight="1" x14ac:dyDescent="0.25">
      <c r="B14" s="7"/>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9"/>
      <c r="AR14" s="7"/>
      <c r="CF14" s="9"/>
      <c r="DY14" s="1"/>
      <c r="DZ14" s="1"/>
      <c r="EA14" s="1"/>
      <c r="ED14" s="1"/>
      <c r="EE14" s="1"/>
      <c r="EF14" s="1"/>
      <c r="EG14" s="1"/>
      <c r="EH14" s="1"/>
      <c r="EI14" s="1"/>
      <c r="EJ14" s="1"/>
      <c r="EK14" s="1"/>
      <c r="EL14" s="1"/>
      <c r="EM14" s="1"/>
      <c r="EN14" s="1"/>
      <c r="EO14" s="1"/>
      <c r="EP14" s="1"/>
      <c r="EQ14" s="1"/>
      <c r="ER14" s="1"/>
    </row>
    <row r="15" spans="2:148" ht="18" customHeight="1" x14ac:dyDescent="0.25">
      <c r="B15" s="7"/>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9"/>
      <c r="AR15" s="7"/>
      <c r="CF15" s="9"/>
      <c r="DY15" s="1"/>
      <c r="DZ15" s="1"/>
      <c r="EA15" s="1"/>
      <c r="ED15" s="1"/>
      <c r="EE15" s="1"/>
      <c r="EF15" s="1"/>
      <c r="EG15" s="1"/>
      <c r="EH15" s="1"/>
      <c r="EI15" s="1"/>
      <c r="EJ15" s="1"/>
      <c r="EK15" s="1"/>
      <c r="EL15" s="1"/>
      <c r="EM15" s="1"/>
      <c r="EN15" s="1"/>
      <c r="EO15" s="1"/>
      <c r="EP15" s="1"/>
      <c r="EQ15" s="1"/>
      <c r="ER15" s="1"/>
    </row>
    <row r="16" spans="2:148" ht="18" customHeight="1" x14ac:dyDescent="0.25">
      <c r="B16" s="7"/>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9"/>
      <c r="AR16" s="7"/>
      <c r="CF16" s="9"/>
      <c r="DY16" s="1"/>
      <c r="DZ16" s="1"/>
      <c r="EA16" s="1"/>
      <c r="ED16" s="1"/>
      <c r="EE16" s="1"/>
      <c r="EF16" s="1"/>
      <c r="EG16" s="1"/>
      <c r="EH16" s="1"/>
      <c r="EI16" s="1"/>
      <c r="EJ16" s="1"/>
      <c r="EK16" s="1"/>
      <c r="EL16" s="1"/>
      <c r="EM16" s="1"/>
      <c r="EN16" s="1"/>
      <c r="EO16" s="1"/>
      <c r="EP16" s="1"/>
      <c r="EQ16" s="1"/>
      <c r="ER16" s="1"/>
    </row>
    <row r="17" spans="2:148" ht="18" customHeight="1" x14ac:dyDescent="0.25">
      <c r="B17" s="7"/>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9"/>
      <c r="AR17" s="7"/>
      <c r="CF17" s="9"/>
      <c r="DY17" s="1"/>
      <c r="DZ17" s="1"/>
      <c r="EA17" s="1"/>
      <c r="ED17" s="1"/>
      <c r="EE17" s="1"/>
      <c r="EF17" s="1"/>
      <c r="EG17" s="1"/>
      <c r="EH17" s="1"/>
      <c r="EI17" s="1"/>
      <c r="EJ17" s="1"/>
      <c r="EK17" s="1"/>
      <c r="EL17" s="1"/>
      <c r="EM17" s="1"/>
      <c r="EN17" s="1"/>
      <c r="EO17" s="1"/>
      <c r="EP17" s="1"/>
      <c r="EQ17" s="1"/>
      <c r="ER17" s="1"/>
    </row>
    <row r="18" spans="2:148" ht="18" customHeight="1" x14ac:dyDescent="0.25">
      <c r="B18" s="7"/>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9"/>
      <c r="AR18" s="7"/>
      <c r="CF18" s="9"/>
      <c r="DY18" s="1"/>
      <c r="DZ18" s="1"/>
      <c r="EA18" s="1"/>
      <c r="ED18" s="1"/>
      <c r="EE18" s="1"/>
      <c r="EF18" s="1"/>
      <c r="EG18" s="1"/>
      <c r="EH18" s="1"/>
      <c r="EI18" s="1"/>
      <c r="EJ18" s="1"/>
      <c r="EK18" s="1"/>
      <c r="EL18" s="1"/>
      <c r="EM18" s="1"/>
      <c r="EN18" s="1"/>
      <c r="EO18" s="1"/>
      <c r="EP18" s="1"/>
      <c r="EQ18" s="1"/>
      <c r="ER18" s="1"/>
    </row>
    <row r="19" spans="2:148" ht="18" customHeight="1" x14ac:dyDescent="0.25">
      <c r="B19" s="7"/>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9"/>
      <c r="AR19" s="7"/>
      <c r="CF19" s="9"/>
      <c r="DY19" s="1"/>
      <c r="DZ19" s="1"/>
      <c r="EA19" s="1"/>
      <c r="ED19" s="1"/>
      <c r="EE19" s="1"/>
      <c r="EF19" s="1"/>
      <c r="EG19" s="1"/>
      <c r="EH19" s="1"/>
      <c r="EI19" s="1"/>
      <c r="EJ19" s="1"/>
      <c r="EK19" s="1"/>
      <c r="EL19" s="1"/>
      <c r="EM19" s="1"/>
      <c r="EN19" s="1"/>
      <c r="EO19" s="1"/>
      <c r="EP19" s="1"/>
      <c r="EQ19" s="1"/>
      <c r="ER19" s="1"/>
    </row>
    <row r="20" spans="2:148" ht="18" customHeight="1" x14ac:dyDescent="0.25">
      <c r="B20" s="7"/>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9"/>
      <c r="AR20" s="7"/>
      <c r="CF20" s="9"/>
      <c r="DY20" s="1"/>
      <c r="DZ20" s="1"/>
      <c r="EA20" s="1"/>
      <c r="ED20" s="1"/>
      <c r="EE20" s="1"/>
      <c r="EF20" s="1"/>
      <c r="EG20" s="1"/>
      <c r="EH20" s="1"/>
      <c r="EI20" s="1"/>
      <c r="EJ20" s="1"/>
      <c r="EK20" s="1"/>
      <c r="EL20" s="1"/>
      <c r="EM20" s="1"/>
      <c r="EN20" s="1"/>
      <c r="EO20" s="1"/>
      <c r="EP20" s="1"/>
      <c r="EQ20" s="1"/>
      <c r="ER20" s="1"/>
    </row>
    <row r="21" spans="2:148" ht="18" customHeight="1" x14ac:dyDescent="0.25">
      <c r="B21" s="7"/>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9"/>
      <c r="AR21" s="7"/>
      <c r="CF21" s="9"/>
      <c r="DY21" s="1"/>
      <c r="DZ21" s="1"/>
      <c r="EA21" s="1"/>
      <c r="ED21" s="1"/>
      <c r="EE21" s="1"/>
      <c r="EF21" s="1"/>
      <c r="EG21" s="1"/>
      <c r="EH21" s="1"/>
      <c r="EI21" s="1"/>
      <c r="EJ21" s="1"/>
      <c r="EK21" s="1"/>
      <c r="EL21" s="1"/>
      <c r="EM21" s="1"/>
      <c r="EN21" s="1"/>
      <c r="EO21" s="1"/>
      <c r="EP21" s="1"/>
      <c r="EQ21" s="1"/>
      <c r="ER21" s="1"/>
    </row>
    <row r="22" spans="2:148" ht="18" customHeight="1" x14ac:dyDescent="0.25">
      <c r="B22" s="7"/>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9"/>
      <c r="AR22" s="7"/>
      <c r="CF22" s="9"/>
      <c r="DY22" s="1"/>
      <c r="DZ22" s="1"/>
      <c r="EA22" s="1"/>
      <c r="ED22" s="1"/>
      <c r="EE22" s="1"/>
      <c r="EF22" s="1"/>
      <c r="EG22" s="1"/>
      <c r="EH22" s="1"/>
      <c r="EI22" s="1"/>
      <c r="EJ22" s="1"/>
      <c r="EK22" s="1"/>
      <c r="EL22" s="1"/>
      <c r="EM22" s="1"/>
      <c r="EN22" s="1"/>
      <c r="EO22" s="1"/>
      <c r="EP22" s="1"/>
      <c r="EQ22" s="1"/>
      <c r="ER22" s="1"/>
    </row>
    <row r="23" spans="2:148" ht="18" customHeight="1" x14ac:dyDescent="0.25">
      <c r="B23" s="7"/>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9"/>
      <c r="AR23" s="7"/>
      <c r="CF23" s="9"/>
      <c r="DY23" s="1"/>
      <c r="DZ23" s="1"/>
      <c r="EA23" s="1"/>
      <c r="ED23" s="1"/>
      <c r="EE23" s="1"/>
      <c r="EF23" s="1"/>
      <c r="EG23" s="1"/>
      <c r="EH23" s="1"/>
      <c r="EI23" s="1"/>
      <c r="EJ23" s="1"/>
      <c r="EK23" s="1"/>
      <c r="EL23" s="1"/>
      <c r="EM23" s="1"/>
      <c r="EN23" s="1"/>
      <c r="EO23" s="1"/>
      <c r="EP23" s="1"/>
      <c r="EQ23" s="1"/>
      <c r="ER23" s="1"/>
    </row>
    <row r="24" spans="2:148" ht="18" customHeight="1" x14ac:dyDescent="0.25">
      <c r="B24" s="7"/>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9"/>
      <c r="AR24" s="7"/>
      <c r="CF24" s="9"/>
      <c r="DY24" s="1"/>
      <c r="DZ24" s="1"/>
      <c r="EA24" s="1"/>
      <c r="ED24" s="1"/>
      <c r="EE24" s="1"/>
      <c r="EF24" s="1"/>
      <c r="EG24" s="1"/>
      <c r="EH24" s="1"/>
      <c r="EI24" s="1"/>
      <c r="EJ24" s="1"/>
      <c r="EK24" s="1"/>
      <c r="EL24" s="1"/>
      <c r="EM24" s="1"/>
      <c r="EN24" s="1"/>
      <c r="EO24" s="1"/>
      <c r="EP24" s="1"/>
      <c r="EQ24" s="1"/>
      <c r="ER24" s="1"/>
    </row>
    <row r="25" spans="2:148" ht="18" customHeight="1" x14ac:dyDescent="0.3">
      <c r="B25" s="7"/>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20"/>
      <c r="AR25" s="7"/>
      <c r="CF25" s="9"/>
      <c r="DY25" s="1"/>
      <c r="DZ25" s="1"/>
      <c r="EA25" s="1"/>
      <c r="ED25" s="1"/>
      <c r="EE25" s="1"/>
      <c r="EF25" s="1"/>
      <c r="EG25" s="1"/>
      <c r="EH25" s="1"/>
      <c r="EI25" s="1"/>
      <c r="EJ25" s="1"/>
      <c r="EK25" s="1"/>
      <c r="EL25" s="1"/>
      <c r="EM25" s="1"/>
      <c r="EN25" s="1"/>
      <c r="EO25" s="1"/>
      <c r="EP25" s="1"/>
      <c r="EQ25" s="1"/>
      <c r="ER25" s="1"/>
    </row>
    <row r="26" spans="2:148" ht="18" customHeight="1" x14ac:dyDescent="0.25">
      <c r="B26" s="7"/>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9"/>
      <c r="AR26" s="7"/>
      <c r="CF26" s="21"/>
      <c r="DY26" s="1"/>
      <c r="DZ26" s="1"/>
      <c r="EA26" s="1"/>
      <c r="ED26" s="1"/>
      <c r="EE26" s="1"/>
      <c r="EF26" s="1"/>
      <c r="EG26" s="1"/>
      <c r="EH26" s="1"/>
      <c r="EI26" s="1"/>
      <c r="EJ26" s="1"/>
      <c r="EK26" s="1"/>
      <c r="EL26" s="1"/>
      <c r="EM26" s="1"/>
      <c r="EN26" s="1"/>
      <c r="EO26" s="1"/>
      <c r="EP26" s="1"/>
      <c r="EQ26" s="1"/>
      <c r="ER26" s="1"/>
    </row>
    <row r="27" spans="2:148" ht="18" customHeight="1" x14ac:dyDescent="0.25">
      <c r="B27" s="7"/>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9"/>
      <c r="AR27" s="7"/>
      <c r="CF27" s="9"/>
      <c r="DY27" s="1"/>
      <c r="DZ27" s="1"/>
      <c r="EA27" s="1"/>
      <c r="ED27" s="1"/>
      <c r="EE27" s="1"/>
      <c r="EF27" s="1"/>
      <c r="EG27" s="1"/>
      <c r="EH27" s="1"/>
      <c r="EI27" s="1"/>
      <c r="EJ27" s="1"/>
      <c r="EK27" s="1"/>
      <c r="EL27" s="1"/>
      <c r="EM27" s="1"/>
      <c r="EN27" s="1"/>
      <c r="EO27" s="1"/>
      <c r="EP27" s="1"/>
      <c r="EQ27" s="1"/>
      <c r="ER27" s="1"/>
    </row>
    <row r="28" spans="2:148" ht="18" customHeight="1" x14ac:dyDescent="0.25">
      <c r="B28" s="7"/>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9"/>
      <c r="AR28" s="7"/>
      <c r="CF28" s="9"/>
      <c r="DY28" s="1"/>
      <c r="DZ28" s="1"/>
      <c r="EA28" s="1"/>
      <c r="ED28" s="1"/>
      <c r="EE28" s="1"/>
      <c r="EF28" s="1"/>
      <c r="EG28" s="1"/>
      <c r="EH28" s="1"/>
      <c r="EI28" s="1"/>
      <c r="EJ28" s="1"/>
      <c r="EK28" s="1"/>
      <c r="EL28" s="1"/>
      <c r="EM28" s="1"/>
      <c r="EN28" s="1"/>
      <c r="EO28" s="1"/>
      <c r="EP28" s="1"/>
      <c r="EQ28" s="1"/>
      <c r="ER28" s="1"/>
    </row>
    <row r="29" spans="2:148" ht="18" customHeight="1" x14ac:dyDescent="0.3">
      <c r="B29" s="7"/>
      <c r="C29" s="44"/>
      <c r="D29" s="44"/>
      <c r="E29" s="44"/>
      <c r="F29" s="44"/>
      <c r="G29" s="44"/>
      <c r="H29" s="44"/>
      <c r="I29" s="44"/>
      <c r="J29" s="44"/>
      <c r="K29" s="44"/>
      <c r="L29" s="44"/>
      <c r="M29" s="44"/>
      <c r="N29" s="44"/>
      <c r="O29" s="44"/>
      <c r="P29" s="44"/>
      <c r="Q29" s="44"/>
      <c r="R29" s="44"/>
      <c r="AP29" s="9"/>
      <c r="AR29" s="7"/>
      <c r="CF29" s="9"/>
      <c r="DY29" s="1"/>
      <c r="DZ29" s="1"/>
      <c r="EA29" s="1"/>
      <c r="ED29" s="1"/>
      <c r="EE29" s="1"/>
      <c r="EF29" s="1"/>
      <c r="EG29" s="1"/>
      <c r="EH29" s="1"/>
      <c r="EI29" s="1"/>
      <c r="EJ29" s="1"/>
      <c r="EK29" s="1"/>
      <c r="EL29" s="1"/>
      <c r="EM29" s="1"/>
      <c r="EN29" s="1"/>
      <c r="EO29" s="1"/>
      <c r="EP29" s="1"/>
      <c r="EQ29" s="1"/>
      <c r="ER29" s="1"/>
    </row>
    <row r="30" spans="2:148" ht="18" customHeight="1" x14ac:dyDescent="0.3">
      <c r="B30" s="7"/>
      <c r="C30" s="45"/>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9"/>
      <c r="AR30" s="7"/>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9"/>
      <c r="DY30" s="1"/>
      <c r="DZ30" s="1"/>
      <c r="EA30" s="1"/>
      <c r="ED30" s="1"/>
      <c r="EE30" s="1"/>
      <c r="EF30" s="1"/>
      <c r="EG30" s="1"/>
      <c r="EH30" s="1"/>
      <c r="EI30" s="1"/>
      <c r="EJ30" s="1"/>
      <c r="EK30" s="1"/>
      <c r="EL30" s="1"/>
      <c r="EM30" s="1"/>
      <c r="EN30" s="1"/>
      <c r="EO30" s="1"/>
      <c r="EP30" s="1"/>
      <c r="EQ30" s="1"/>
      <c r="ER30" s="1"/>
    </row>
    <row r="31" spans="2:148" ht="18" customHeight="1" x14ac:dyDescent="0.25">
      <c r="B31" s="7"/>
      <c r="C31" s="46"/>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9"/>
      <c r="AR31" s="7"/>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9"/>
      <c r="DY31" s="1"/>
      <c r="DZ31" s="1"/>
      <c r="EA31" s="1"/>
      <c r="ED31" s="1"/>
      <c r="EE31" s="1"/>
      <c r="EF31" s="1"/>
      <c r="EG31" s="1"/>
      <c r="EH31" s="1"/>
      <c r="EI31" s="1"/>
      <c r="EJ31" s="1"/>
      <c r="EK31" s="1"/>
      <c r="EL31" s="1"/>
      <c r="EM31" s="1"/>
      <c r="EN31" s="1"/>
      <c r="EO31" s="1"/>
      <c r="EP31" s="1"/>
      <c r="EQ31" s="1"/>
      <c r="ER31" s="1"/>
    </row>
    <row r="32" spans="2:148" ht="18" customHeight="1" x14ac:dyDescent="0.25">
      <c r="B32" s="7"/>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9"/>
      <c r="AR32" s="7"/>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9"/>
      <c r="DY32" s="1"/>
      <c r="DZ32" s="1"/>
      <c r="EA32" s="1"/>
      <c r="ED32" s="1"/>
      <c r="EE32" s="1"/>
      <c r="EF32" s="1"/>
      <c r="EG32" s="1"/>
      <c r="EH32" s="1"/>
      <c r="EI32" s="1"/>
      <c r="EJ32" s="1"/>
      <c r="EK32" s="1"/>
      <c r="EL32" s="1"/>
      <c r="EM32" s="1"/>
      <c r="EN32" s="1"/>
      <c r="EO32" s="1"/>
      <c r="EP32" s="1"/>
      <c r="EQ32" s="1"/>
      <c r="ER32" s="1"/>
    </row>
    <row r="33" spans="2:249" ht="18" customHeight="1" x14ac:dyDescent="0.25">
      <c r="B33" s="7"/>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9"/>
      <c r="AR33" s="7"/>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9"/>
      <c r="DY33" s="1"/>
      <c r="DZ33" s="1"/>
      <c r="EA33" s="1"/>
      <c r="ED33" s="1"/>
      <c r="EE33" s="1"/>
      <c r="EF33" s="1"/>
      <c r="EG33" s="1"/>
      <c r="EH33" s="1"/>
      <c r="EI33" s="1"/>
      <c r="EJ33" s="1"/>
      <c r="EK33" s="1"/>
      <c r="EL33" s="1"/>
      <c r="EM33" s="1"/>
      <c r="EN33" s="1"/>
      <c r="EO33" s="1"/>
      <c r="EP33" s="1"/>
      <c r="EQ33" s="1"/>
      <c r="ER33" s="1"/>
    </row>
    <row r="34" spans="2:249" ht="18" customHeight="1" x14ac:dyDescent="0.25">
      <c r="B34" s="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9"/>
      <c r="AR34" s="7"/>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9"/>
      <c r="DY34" s="1"/>
      <c r="DZ34" s="1"/>
      <c r="EA34" s="1"/>
      <c r="ED34" s="1"/>
      <c r="EE34" s="1"/>
      <c r="EF34" s="1"/>
      <c r="EG34" s="1"/>
      <c r="EH34" s="1"/>
      <c r="EI34" s="1"/>
      <c r="EJ34" s="1"/>
      <c r="EK34" s="1"/>
      <c r="EL34" s="1"/>
      <c r="EM34" s="1"/>
      <c r="EN34" s="1"/>
      <c r="EO34" s="1"/>
      <c r="EP34" s="1"/>
      <c r="EQ34" s="1"/>
      <c r="ER34" s="1"/>
    </row>
    <row r="35" spans="2:249" ht="18" customHeight="1" x14ac:dyDescent="0.25">
      <c r="B35" s="7"/>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9"/>
      <c r="AR35" s="7"/>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9"/>
      <c r="DY35" s="1"/>
      <c r="DZ35" s="1"/>
      <c r="EA35" s="1"/>
      <c r="ED35" s="1"/>
      <c r="EE35" s="1"/>
      <c r="EF35" s="1"/>
      <c r="EG35" s="1"/>
      <c r="EH35" s="1"/>
      <c r="EI35" s="1"/>
      <c r="EJ35" s="1"/>
      <c r="EK35" s="1"/>
      <c r="EL35" s="1"/>
      <c r="EM35" s="1"/>
      <c r="EN35" s="1"/>
      <c r="EO35" s="1"/>
      <c r="EP35" s="1"/>
      <c r="EQ35" s="1"/>
      <c r="ER35" s="1"/>
      <c r="HC35" s="91"/>
      <c r="HD35" s="91"/>
      <c r="HE35" s="91"/>
      <c r="HF35" s="91"/>
      <c r="HG35" s="91"/>
      <c r="HH35" s="91"/>
      <c r="HI35" s="91"/>
      <c r="HJ35" s="91"/>
      <c r="HK35" s="91"/>
      <c r="HL35" s="91"/>
      <c r="HM35" s="91"/>
      <c r="HN35" s="91"/>
      <c r="HO35" s="91"/>
      <c r="HP35" s="91"/>
      <c r="HQ35" s="91"/>
      <c r="HR35" s="91"/>
      <c r="HS35" s="91"/>
      <c r="HT35" s="91"/>
      <c r="HU35" s="91"/>
      <c r="HV35" s="91"/>
      <c r="HW35" s="91"/>
      <c r="HX35" s="91"/>
      <c r="HY35" s="91"/>
      <c r="HZ35" s="91"/>
      <c r="IA35" s="91"/>
      <c r="IB35" s="91"/>
      <c r="IC35" s="91"/>
      <c r="ID35" s="91"/>
      <c r="IE35" s="91"/>
      <c r="IF35" s="91"/>
      <c r="IG35" s="91"/>
      <c r="IH35" s="91"/>
      <c r="II35" s="91"/>
      <c r="IJ35" s="91"/>
      <c r="IK35" s="91"/>
      <c r="IL35" s="91"/>
      <c r="IM35" s="91"/>
      <c r="IN35" s="91"/>
      <c r="IO35" s="91"/>
    </row>
    <row r="36" spans="2:249" ht="18" customHeight="1" x14ac:dyDescent="0.25">
      <c r="B36" s="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9"/>
      <c r="AR36" s="7"/>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9"/>
      <c r="DY36" s="1"/>
      <c r="DZ36" s="1"/>
      <c r="EA36" s="1"/>
      <c r="ED36" s="1"/>
      <c r="EE36" s="1"/>
      <c r="EF36" s="1"/>
      <c r="EG36" s="1"/>
      <c r="EH36" s="1"/>
      <c r="EI36" s="1"/>
      <c r="EJ36" s="1"/>
      <c r="EK36" s="1"/>
      <c r="EL36" s="1"/>
      <c r="EM36" s="1"/>
      <c r="EN36" s="1"/>
      <c r="EO36" s="1"/>
      <c r="EP36" s="1"/>
      <c r="EQ36" s="1"/>
      <c r="ER36" s="1"/>
      <c r="HC36" s="16"/>
      <c r="HD36" s="16"/>
      <c r="HE36" s="16"/>
      <c r="HF36" s="16"/>
      <c r="HG36" s="16"/>
      <c r="HH36" s="16"/>
      <c r="HI36" s="16"/>
      <c r="HJ36" s="16"/>
      <c r="HK36" s="16"/>
      <c r="HL36" s="16"/>
      <c r="HM36" s="16"/>
      <c r="HN36" s="16"/>
      <c r="HO36" s="16"/>
      <c r="HP36" s="16"/>
      <c r="HQ36" s="16"/>
      <c r="HR36" s="18"/>
      <c r="HS36" s="92"/>
      <c r="HT36" s="93"/>
      <c r="HU36" s="94"/>
      <c r="HV36" s="22"/>
      <c r="HW36" s="16"/>
      <c r="HX36" s="16"/>
      <c r="HY36" s="16"/>
      <c r="HZ36" s="16"/>
      <c r="IA36" s="16"/>
      <c r="IB36" s="16"/>
      <c r="IC36" s="16"/>
      <c r="ID36" s="16"/>
      <c r="IE36" s="16"/>
      <c r="IF36" s="16"/>
      <c r="IG36" s="16"/>
      <c r="IH36" s="16"/>
      <c r="II36" s="16"/>
      <c r="IJ36" s="16"/>
      <c r="IK36" s="16"/>
      <c r="IL36" s="16"/>
      <c r="IM36" s="16"/>
      <c r="IN36" s="16"/>
      <c r="IO36" s="16"/>
    </row>
    <row r="37" spans="2:249" ht="18" customHeight="1" x14ac:dyDescent="0.25">
      <c r="B37" s="7"/>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9"/>
      <c r="AR37" s="7"/>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9"/>
      <c r="DY37" s="1"/>
      <c r="DZ37" s="1"/>
      <c r="EA37" s="1"/>
      <c r="ED37" s="1"/>
      <c r="EE37" s="1"/>
      <c r="EF37" s="1"/>
      <c r="EG37" s="1"/>
      <c r="EH37" s="1"/>
      <c r="EI37" s="1"/>
      <c r="EJ37" s="1"/>
      <c r="EK37" s="1"/>
      <c r="EL37" s="1"/>
      <c r="EM37" s="1"/>
      <c r="EN37" s="1"/>
      <c r="EO37" s="1"/>
      <c r="EP37" s="1"/>
      <c r="EQ37" s="1"/>
      <c r="ER37" s="1"/>
      <c r="HC37" s="16"/>
      <c r="HD37" s="16"/>
      <c r="HE37" s="16"/>
      <c r="HF37" s="16"/>
      <c r="HG37" s="16"/>
      <c r="HH37" s="16"/>
      <c r="HI37" s="16"/>
      <c r="HJ37" s="16"/>
      <c r="HK37" s="16"/>
      <c r="HL37" s="16"/>
      <c r="HM37" s="16"/>
      <c r="HN37" s="23"/>
      <c r="HO37" s="102"/>
      <c r="HP37" s="102"/>
      <c r="HQ37" s="102"/>
      <c r="HR37" s="16"/>
      <c r="HS37" s="16"/>
      <c r="HT37" s="16"/>
      <c r="HU37" s="16"/>
      <c r="HV37" s="16"/>
      <c r="HW37" s="16"/>
      <c r="HX37" s="16"/>
      <c r="HY37" s="16"/>
      <c r="HZ37" s="16"/>
      <c r="IA37" s="16"/>
      <c r="IB37" s="16"/>
      <c r="IC37" s="16"/>
      <c r="ID37" s="16"/>
      <c r="IE37" s="16"/>
      <c r="IF37" s="16"/>
      <c r="IG37" s="16"/>
      <c r="IH37" s="16"/>
      <c r="II37" s="18"/>
      <c r="IJ37" s="90"/>
      <c r="IK37" s="90"/>
      <c r="IL37" s="90"/>
      <c r="IM37" s="16"/>
      <c r="IN37" s="16"/>
      <c r="IO37" s="16"/>
    </row>
    <row r="38" spans="2:249" ht="18" customHeight="1" x14ac:dyDescent="0.25">
      <c r="B38" s="7"/>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9"/>
      <c r="AR38" s="7"/>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9"/>
      <c r="DY38" s="1"/>
      <c r="DZ38" s="1"/>
      <c r="EA38" s="1"/>
      <c r="ED38" s="1"/>
      <c r="EE38" s="1"/>
      <c r="EF38" s="1"/>
      <c r="EG38" s="1"/>
      <c r="EH38" s="1"/>
      <c r="EI38" s="1"/>
      <c r="EJ38" s="1"/>
      <c r="EK38" s="1"/>
      <c r="EL38" s="1"/>
      <c r="EM38" s="1"/>
      <c r="EN38" s="1"/>
      <c r="EO38" s="1"/>
      <c r="EP38" s="1"/>
      <c r="EQ38" s="1"/>
      <c r="ER38" s="1"/>
      <c r="HN38" s="23"/>
      <c r="HO38" s="90"/>
      <c r="HP38" s="90"/>
      <c r="HQ38" s="90"/>
      <c r="HR38" s="16"/>
      <c r="HS38" s="16"/>
      <c r="HT38" s="16"/>
      <c r="HU38" s="16"/>
      <c r="HV38" s="16"/>
      <c r="HW38" s="16"/>
      <c r="HX38" s="16"/>
      <c r="HY38" s="16"/>
      <c r="HZ38" s="16"/>
      <c r="IA38" s="16"/>
      <c r="IB38" s="16"/>
      <c r="IC38" s="16"/>
      <c r="ID38" s="16"/>
      <c r="IE38" s="16"/>
      <c r="IF38" s="16"/>
      <c r="IG38" s="16"/>
      <c r="IH38" s="16"/>
      <c r="II38" s="18"/>
      <c r="IJ38" s="90"/>
      <c r="IK38" s="90"/>
      <c r="IL38" s="90"/>
      <c r="IM38" s="16"/>
      <c r="IN38" s="16"/>
      <c r="IO38" s="16"/>
    </row>
    <row r="39" spans="2:249" ht="18" customHeight="1" x14ac:dyDescent="0.25">
      <c r="B39" s="7"/>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9"/>
      <c r="AR39" s="7"/>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9"/>
      <c r="DY39" s="1"/>
      <c r="DZ39" s="1"/>
      <c r="EA39" s="1"/>
      <c r="ED39" s="1"/>
      <c r="EE39" s="1"/>
      <c r="EF39" s="1"/>
      <c r="EG39" s="1"/>
      <c r="EH39" s="1"/>
      <c r="EI39" s="1"/>
      <c r="EJ39" s="1"/>
      <c r="EK39" s="1"/>
      <c r="EL39" s="1"/>
      <c r="EM39" s="1"/>
      <c r="EN39" s="1"/>
      <c r="EO39" s="1"/>
      <c r="EP39" s="1"/>
      <c r="EQ39" s="1"/>
      <c r="ER39" s="1"/>
    </row>
    <row r="40" spans="2:249" ht="18" customHeight="1" x14ac:dyDescent="0.25">
      <c r="B40" s="7"/>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9"/>
      <c r="AR40" s="7"/>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9"/>
      <c r="DY40" s="1"/>
      <c r="DZ40" s="1"/>
      <c r="EA40" s="1"/>
      <c r="ED40" s="1"/>
      <c r="EE40" s="1"/>
      <c r="EF40" s="1"/>
      <c r="EG40" s="1"/>
      <c r="EH40" s="1"/>
      <c r="EI40" s="1"/>
      <c r="EJ40" s="1"/>
      <c r="EK40" s="1"/>
      <c r="EL40" s="1"/>
      <c r="EM40" s="1"/>
      <c r="EN40" s="1"/>
      <c r="EO40" s="1"/>
      <c r="EP40" s="1"/>
      <c r="EQ40" s="1"/>
      <c r="ER40" s="1"/>
      <c r="II40" s="100"/>
      <c r="IJ40" s="100"/>
      <c r="IK40" s="100"/>
      <c r="IL40" s="100"/>
      <c r="IM40" s="100"/>
    </row>
    <row r="41" spans="2:249" ht="18" customHeight="1" x14ac:dyDescent="0.25">
      <c r="B41" s="7"/>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9"/>
      <c r="AR41" s="7"/>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9"/>
      <c r="DY41" s="1"/>
      <c r="DZ41" s="1"/>
      <c r="EA41" s="1"/>
      <c r="ED41" s="1"/>
      <c r="EE41" s="1"/>
      <c r="EF41" s="1"/>
      <c r="EG41" s="1"/>
      <c r="EH41" s="1"/>
      <c r="EI41" s="1"/>
      <c r="EJ41" s="1"/>
      <c r="EK41" s="1"/>
      <c r="EL41" s="1"/>
      <c r="EM41" s="1"/>
      <c r="EN41" s="1"/>
      <c r="EO41" s="1"/>
      <c r="EP41" s="1"/>
      <c r="EQ41" s="1"/>
      <c r="ER41" s="1"/>
      <c r="II41" s="101"/>
      <c r="IJ41" s="101"/>
      <c r="IK41" s="101"/>
      <c r="IL41" s="101"/>
      <c r="IM41" s="101"/>
    </row>
    <row r="42" spans="2:249" ht="18" customHeight="1" x14ac:dyDescent="0.25">
      <c r="B42" s="7"/>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9"/>
      <c r="AR42" s="7"/>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9"/>
      <c r="DY42" s="1"/>
      <c r="DZ42" s="1"/>
      <c r="EA42" s="1"/>
      <c r="ED42" s="1"/>
      <c r="EE42" s="1"/>
      <c r="EF42" s="1"/>
      <c r="EG42" s="1"/>
      <c r="EH42" s="1"/>
      <c r="EI42" s="1"/>
      <c r="EJ42" s="1"/>
      <c r="EK42" s="1"/>
      <c r="EL42" s="1"/>
      <c r="EM42" s="1"/>
      <c r="EN42" s="1"/>
      <c r="EO42" s="1"/>
      <c r="EP42" s="1"/>
      <c r="EQ42" s="1"/>
      <c r="ER42" s="1"/>
      <c r="II42" s="99"/>
      <c r="IJ42" s="99"/>
      <c r="IK42" s="99"/>
      <c r="IL42" s="99"/>
      <c r="IM42" s="99"/>
    </row>
    <row r="43" spans="2:249" ht="18" customHeight="1" x14ac:dyDescent="0.25">
      <c r="B43" s="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9"/>
      <c r="AR43" s="7"/>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9"/>
      <c r="DY43" s="1"/>
      <c r="DZ43" s="1"/>
      <c r="EA43" s="1"/>
      <c r="ED43" s="1"/>
      <c r="EE43" s="1"/>
      <c r="EF43" s="1"/>
      <c r="EG43" s="1"/>
      <c r="EH43" s="1"/>
      <c r="EI43" s="1"/>
      <c r="EJ43" s="1"/>
      <c r="EK43" s="1"/>
      <c r="EL43" s="1"/>
      <c r="EM43" s="1"/>
      <c r="EN43" s="1"/>
      <c r="EO43" s="1"/>
      <c r="EP43" s="1"/>
      <c r="EQ43" s="1"/>
      <c r="ER43" s="1"/>
      <c r="II43" s="90"/>
      <c r="IJ43" s="90"/>
      <c r="IK43" s="90"/>
      <c r="IL43" s="90"/>
      <c r="IM43" s="90"/>
    </row>
    <row r="44" spans="2:249" ht="18" customHeight="1" x14ac:dyDescent="0.25">
      <c r="B44" s="7"/>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9"/>
      <c r="AR44" s="7"/>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9"/>
      <c r="DY44" s="1"/>
      <c r="DZ44" s="1"/>
      <c r="EA44" s="1"/>
      <c r="ED44" s="1"/>
      <c r="EE44" s="1"/>
      <c r="EF44" s="1"/>
      <c r="EG44" s="1"/>
      <c r="EH44" s="1"/>
      <c r="EI44" s="1"/>
      <c r="EJ44" s="1"/>
      <c r="EK44" s="1"/>
      <c r="EL44" s="1"/>
      <c r="EM44" s="1"/>
      <c r="EN44" s="1"/>
      <c r="EO44" s="1"/>
      <c r="EP44" s="1"/>
      <c r="EQ44" s="1"/>
      <c r="ER44" s="1"/>
      <c r="II44" s="90"/>
      <c r="IJ44" s="90"/>
      <c r="IK44" s="90"/>
      <c r="IL44" s="90"/>
      <c r="IM44" s="90"/>
    </row>
    <row r="45" spans="2:249" ht="18" customHeight="1" x14ac:dyDescent="0.25">
      <c r="B45" s="7"/>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9"/>
      <c r="AR45" s="7"/>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9"/>
      <c r="DY45" s="1"/>
      <c r="DZ45" s="1"/>
      <c r="EA45" s="1"/>
      <c r="ED45" s="1"/>
      <c r="EE45" s="1"/>
      <c r="EF45" s="1"/>
      <c r="EG45" s="1"/>
      <c r="EH45" s="1"/>
      <c r="EI45" s="1"/>
      <c r="EJ45" s="1"/>
      <c r="EK45" s="1"/>
      <c r="EL45" s="1"/>
      <c r="EM45" s="1"/>
      <c r="EN45" s="1"/>
      <c r="EO45" s="1"/>
      <c r="EP45" s="1"/>
      <c r="EQ45" s="1"/>
      <c r="ER45" s="1"/>
      <c r="II45" s="90"/>
      <c r="IJ45" s="90"/>
      <c r="IK45" s="90"/>
      <c r="IL45" s="90"/>
      <c r="IM45" s="90"/>
    </row>
    <row r="46" spans="2:249" ht="18" customHeight="1" x14ac:dyDescent="0.25">
      <c r="B46" s="7"/>
      <c r="AP46" s="25"/>
      <c r="AR46" s="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9"/>
      <c r="DY46" s="1"/>
      <c r="DZ46" s="1"/>
      <c r="EA46" s="1"/>
      <c r="ED46" s="1"/>
      <c r="EE46" s="1"/>
      <c r="EF46" s="1"/>
      <c r="EG46" s="1"/>
      <c r="EH46" s="1"/>
      <c r="EI46" s="1"/>
      <c r="EJ46" s="1"/>
      <c r="EK46" s="1"/>
      <c r="EL46" s="1"/>
      <c r="EM46" s="1"/>
      <c r="EN46" s="1"/>
      <c r="EO46" s="1"/>
      <c r="EP46" s="1"/>
      <c r="EQ46" s="1"/>
      <c r="ER46" s="1"/>
      <c r="II46" s="90"/>
      <c r="IJ46" s="90"/>
      <c r="IK46" s="90"/>
      <c r="IL46" s="90"/>
      <c r="IM46" s="90"/>
    </row>
    <row r="47" spans="2:249"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Y47" s="1"/>
      <c r="DZ47" s="1"/>
      <c r="EA47" s="1"/>
      <c r="ED47" s="1"/>
      <c r="EE47" s="1"/>
      <c r="EF47" s="1"/>
      <c r="EG47" s="1"/>
      <c r="EH47" s="1"/>
      <c r="EI47" s="1"/>
      <c r="EJ47" s="1"/>
      <c r="EK47" s="1"/>
      <c r="EL47" s="1"/>
      <c r="EM47" s="1"/>
      <c r="EN47" s="1"/>
      <c r="EO47" s="1"/>
      <c r="EP47" s="1"/>
      <c r="EQ47" s="1"/>
      <c r="ER47" s="1"/>
      <c r="II47" s="90"/>
      <c r="IJ47" s="90"/>
      <c r="IK47" s="90"/>
      <c r="IL47" s="90"/>
      <c r="IM47" s="90"/>
    </row>
    <row r="48" spans="2:249" ht="18" customHeight="1" x14ac:dyDescent="0.25">
      <c r="B48" s="7"/>
      <c r="D48" s="26" t="s">
        <v>4</v>
      </c>
      <c r="AP48" s="9"/>
      <c r="AR48" s="7"/>
      <c r="AT48" s="26" t="s">
        <v>4</v>
      </c>
      <c r="CE48" s="15" t="s">
        <v>5</v>
      </c>
      <c r="CF48" s="9"/>
      <c r="DY48" s="1"/>
      <c r="DZ48" s="1"/>
      <c r="EA48" s="1"/>
      <c r="ED48" s="1"/>
      <c r="EE48" s="1"/>
      <c r="EF48" s="1"/>
      <c r="EG48" s="1"/>
      <c r="EH48" s="1"/>
      <c r="EI48" s="1"/>
      <c r="EJ48" s="1"/>
      <c r="EK48" s="1"/>
      <c r="EL48" s="1"/>
      <c r="EM48" s="1"/>
      <c r="EN48" s="1"/>
      <c r="EO48" s="1"/>
      <c r="EP48" s="1"/>
      <c r="EQ48" s="1"/>
      <c r="ER48" s="1"/>
      <c r="II48" s="90"/>
      <c r="IJ48" s="90"/>
      <c r="IK48" s="90"/>
      <c r="IL48" s="90"/>
      <c r="IM48" s="90"/>
    </row>
    <row r="49" spans="2:247" ht="18" customHeight="1" x14ac:dyDescent="0.25">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97</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c r="DY49" s="1"/>
      <c r="DZ49" s="1"/>
      <c r="EA49" s="1"/>
      <c r="ED49" s="1"/>
      <c r="EE49" s="1"/>
      <c r="EF49" s="1"/>
      <c r="EG49" s="1"/>
      <c r="EH49" s="1"/>
      <c r="EI49" s="1"/>
      <c r="EJ49" s="1"/>
      <c r="EK49" s="1"/>
      <c r="EL49" s="1"/>
      <c r="EM49" s="1"/>
      <c r="EN49" s="1"/>
      <c r="EO49" s="1"/>
      <c r="EP49" s="1"/>
      <c r="EQ49" s="1"/>
      <c r="ER49" s="1"/>
      <c r="II49" s="90"/>
      <c r="IJ49" s="90"/>
      <c r="IK49" s="90"/>
      <c r="IL49" s="90"/>
      <c r="IM49" s="90"/>
    </row>
    <row r="50" spans="2:247" ht="18" customHeight="1" x14ac:dyDescent="0.25">
      <c r="DY50" s="1"/>
      <c r="DZ50" s="1"/>
      <c r="EA50" s="1"/>
      <c r="ED50" s="1"/>
      <c r="EE50" s="1"/>
      <c r="EF50" s="1"/>
      <c r="EG50" s="1"/>
      <c r="EH50" s="1"/>
      <c r="EI50" s="1"/>
      <c r="EJ50" s="1"/>
      <c r="EK50" s="1"/>
      <c r="EL50" s="1"/>
      <c r="EM50" s="1"/>
      <c r="EN50" s="1"/>
      <c r="EO50" s="1"/>
      <c r="EP50" s="1"/>
      <c r="EQ50" s="1"/>
      <c r="ER50" s="1"/>
      <c r="II50" s="90"/>
      <c r="IJ50" s="90"/>
      <c r="IK50" s="90"/>
      <c r="IL50" s="90"/>
      <c r="IM50" s="90"/>
    </row>
    <row r="51" spans="2:247"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c r="DY51" s="1"/>
      <c r="DZ51" s="1"/>
      <c r="EA51" s="1"/>
      <c r="ED51" s="1"/>
      <c r="EE51" s="1"/>
      <c r="EF51" s="1"/>
      <c r="EG51" s="1"/>
      <c r="EH51" s="1"/>
      <c r="EI51" s="1"/>
      <c r="EJ51" s="1"/>
      <c r="EK51" s="1"/>
      <c r="EL51" s="1"/>
      <c r="EM51" s="1"/>
      <c r="EN51" s="1"/>
      <c r="EO51" s="1"/>
      <c r="EP51" s="1"/>
      <c r="EQ51" s="1"/>
      <c r="ER51" s="1"/>
      <c r="II51" s="90"/>
      <c r="IJ51" s="90"/>
      <c r="IK51" s="90"/>
      <c r="IL51" s="90"/>
      <c r="IM51" s="90"/>
    </row>
    <row r="52" spans="2:247" ht="18" customHeight="1" x14ac:dyDescent="0.25">
      <c r="B52" s="7"/>
      <c r="AN52" s="8"/>
      <c r="AP52" s="9"/>
      <c r="AR52" s="7"/>
      <c r="CD52" s="8"/>
      <c r="CF52" s="9"/>
      <c r="DY52" s="1"/>
      <c r="DZ52" s="1"/>
      <c r="EA52" s="1"/>
      <c r="ED52" s="1"/>
      <c r="EE52" s="1"/>
      <c r="EF52" s="1"/>
      <c r="EG52" s="1"/>
      <c r="EH52" s="1"/>
      <c r="EI52" s="1"/>
      <c r="EJ52" s="1"/>
      <c r="EK52" s="1"/>
      <c r="EL52" s="1"/>
      <c r="EM52" s="1"/>
      <c r="EN52" s="1"/>
      <c r="EO52" s="1"/>
      <c r="EP52" s="1"/>
      <c r="EQ52" s="1"/>
      <c r="ER52" s="1"/>
      <c r="II52" s="90"/>
      <c r="IJ52" s="90"/>
      <c r="IK52" s="90"/>
      <c r="IL52" s="90"/>
      <c r="IM52" s="90"/>
    </row>
    <row r="53" spans="2:247" ht="18" customHeight="1" x14ac:dyDescent="0.25">
      <c r="B53" s="7"/>
      <c r="AN53" s="10"/>
      <c r="AP53" s="9"/>
      <c r="AR53" s="7"/>
      <c r="CD53" s="10"/>
      <c r="CF53" s="9"/>
      <c r="DY53" s="1"/>
      <c r="DZ53" s="1"/>
      <c r="EA53" s="1"/>
      <c r="ED53" s="1"/>
      <c r="EE53" s="1"/>
      <c r="EF53" s="1"/>
      <c r="EG53" s="1"/>
      <c r="EH53" s="1"/>
      <c r="EI53" s="1"/>
      <c r="EJ53" s="1"/>
      <c r="EK53" s="1"/>
      <c r="EL53" s="1"/>
      <c r="EM53" s="1"/>
      <c r="EN53" s="1"/>
      <c r="EO53" s="1"/>
      <c r="EP53" s="1"/>
      <c r="EQ53" s="1"/>
      <c r="ER53" s="1"/>
      <c r="II53" s="90"/>
      <c r="IJ53" s="90"/>
      <c r="IK53" s="90"/>
      <c r="IL53" s="90"/>
      <c r="IM53" s="90"/>
    </row>
    <row r="54" spans="2:247" ht="18" customHeight="1" thickBot="1" x14ac:dyDescent="0.3">
      <c r="B54" s="7"/>
      <c r="C54" s="11" t="s">
        <v>46</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t="s">
        <v>46</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c r="DY54" s="1"/>
      <c r="DZ54" s="1"/>
      <c r="EA54" s="1"/>
      <c r="ED54" s="1"/>
      <c r="EE54" s="1"/>
      <c r="EF54" s="1"/>
      <c r="EG54" s="1"/>
      <c r="EH54" s="1"/>
      <c r="EI54" s="1"/>
      <c r="EJ54" s="1"/>
      <c r="EK54" s="1"/>
      <c r="EL54" s="1"/>
      <c r="EM54" s="1"/>
      <c r="EN54" s="1"/>
      <c r="EO54" s="1"/>
      <c r="EP54" s="1"/>
      <c r="EQ54" s="1"/>
      <c r="ER54" s="1"/>
      <c r="II54" s="90"/>
      <c r="IJ54" s="90"/>
      <c r="IK54" s="90"/>
      <c r="IL54" s="90"/>
      <c r="IM54" s="90"/>
    </row>
    <row r="55" spans="2:247" ht="18" customHeight="1" x14ac:dyDescent="0.25">
      <c r="B55" s="7"/>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9"/>
      <c r="AR55" s="7"/>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9"/>
      <c r="DY55" s="1"/>
      <c r="DZ55" s="1"/>
      <c r="EA55" s="1"/>
      <c r="ED55" s="1"/>
      <c r="EE55" s="1"/>
      <c r="EF55" s="1"/>
      <c r="EG55" s="1"/>
      <c r="EH55" s="1"/>
      <c r="EI55" s="1"/>
      <c r="EJ55" s="1"/>
      <c r="EK55" s="1"/>
      <c r="EL55" s="1"/>
      <c r="EM55" s="1"/>
      <c r="EN55" s="1"/>
      <c r="EO55" s="1"/>
      <c r="EP55" s="1"/>
      <c r="EQ55" s="1"/>
      <c r="ER55" s="1"/>
      <c r="II55" s="90"/>
      <c r="IJ55" s="90"/>
      <c r="IK55" s="90"/>
      <c r="IL55" s="90"/>
      <c r="IM55" s="90"/>
    </row>
    <row r="56" spans="2:247" ht="18" customHeight="1" x14ac:dyDescent="0.3">
      <c r="B56" s="7"/>
      <c r="C56" s="17"/>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9"/>
      <c r="AR56" s="7"/>
      <c r="AS56" s="17"/>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9"/>
      <c r="DY56" s="1"/>
      <c r="DZ56" s="1"/>
      <c r="EA56" s="1"/>
      <c r="ED56" s="1"/>
      <c r="EE56" s="1"/>
      <c r="EF56" s="1"/>
      <c r="EG56" s="1"/>
      <c r="EH56" s="1"/>
      <c r="EI56" s="1"/>
      <c r="EJ56" s="1"/>
      <c r="EK56" s="1"/>
      <c r="EL56" s="1"/>
      <c r="EM56" s="1"/>
      <c r="EN56" s="1"/>
      <c r="EO56" s="1"/>
      <c r="EP56" s="1"/>
      <c r="EQ56" s="1"/>
      <c r="ER56" s="1"/>
      <c r="II56" s="90"/>
      <c r="IJ56" s="90"/>
      <c r="IK56" s="90"/>
      <c r="IL56" s="90"/>
      <c r="IM56" s="90"/>
    </row>
    <row r="57" spans="2:247" ht="18" customHeight="1" x14ac:dyDescent="0.25">
      <c r="B57" s="7"/>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9"/>
      <c r="AR57" s="7"/>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9"/>
      <c r="DY57" s="1"/>
      <c r="DZ57" s="1"/>
      <c r="EA57" s="1"/>
      <c r="ED57" s="1"/>
      <c r="EE57" s="1"/>
      <c r="EF57" s="1"/>
      <c r="EG57" s="1"/>
      <c r="EH57" s="1"/>
      <c r="EI57" s="1"/>
      <c r="EJ57" s="1"/>
      <c r="EK57" s="1"/>
      <c r="EL57" s="1"/>
      <c r="EM57" s="1"/>
      <c r="EN57" s="1"/>
      <c r="EO57" s="1"/>
      <c r="EP57" s="1"/>
      <c r="EQ57" s="1"/>
      <c r="ER57" s="1"/>
      <c r="II57" s="98"/>
      <c r="IJ57" s="98"/>
      <c r="IK57" s="98"/>
      <c r="IL57" s="98"/>
      <c r="IM57" s="98"/>
    </row>
    <row r="58" spans="2:247" ht="18" customHeight="1" x14ac:dyDescent="0.25">
      <c r="B58" s="7"/>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9"/>
      <c r="AR58" s="7"/>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9"/>
      <c r="DY58" s="1"/>
      <c r="DZ58" s="1"/>
      <c r="EA58" s="1"/>
      <c r="ED58" s="1"/>
      <c r="EE58" s="1"/>
      <c r="EF58" s="1"/>
      <c r="EG58" s="1"/>
      <c r="EH58" s="1"/>
      <c r="EI58" s="1"/>
      <c r="EJ58" s="1"/>
      <c r="EK58" s="1"/>
      <c r="EL58" s="1"/>
      <c r="EM58" s="1"/>
      <c r="EN58" s="1"/>
      <c r="EO58" s="1"/>
      <c r="EP58" s="1"/>
      <c r="EQ58" s="1"/>
      <c r="ER58" s="1"/>
      <c r="II58" s="99"/>
      <c r="IJ58" s="99"/>
      <c r="IK58" s="99"/>
      <c r="IL58" s="99"/>
      <c r="IM58" s="99"/>
    </row>
    <row r="59" spans="2:247" ht="18" customHeight="1" x14ac:dyDescent="0.25">
      <c r="B59" s="7"/>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9"/>
      <c r="AR59" s="7"/>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9"/>
      <c r="DY59" s="1"/>
      <c r="DZ59" s="1"/>
      <c r="EA59" s="1"/>
      <c r="ED59" s="1"/>
      <c r="EE59" s="1"/>
      <c r="EF59" s="1"/>
      <c r="EG59" s="1"/>
      <c r="EH59" s="1"/>
      <c r="EI59" s="1"/>
      <c r="EJ59" s="1"/>
      <c r="EK59" s="1"/>
      <c r="EL59" s="1"/>
      <c r="EM59" s="1"/>
      <c r="EN59" s="1"/>
      <c r="EO59" s="1"/>
      <c r="EP59" s="1"/>
      <c r="EQ59" s="1"/>
      <c r="ER59" s="1"/>
    </row>
    <row r="60" spans="2:247" ht="18" customHeight="1" x14ac:dyDescent="0.25">
      <c r="B60" s="7"/>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9"/>
      <c r="AR60" s="7"/>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9"/>
      <c r="DY60" s="1"/>
      <c r="DZ60" s="1"/>
      <c r="EA60" s="1"/>
      <c r="ED60" s="1"/>
      <c r="EE60" s="1"/>
      <c r="EF60" s="1"/>
      <c r="EG60" s="1"/>
      <c r="EH60" s="1"/>
      <c r="EI60" s="1"/>
      <c r="EJ60" s="1"/>
      <c r="EK60" s="1"/>
      <c r="EL60" s="1"/>
      <c r="EM60" s="1"/>
      <c r="EN60" s="1"/>
      <c r="EO60" s="1"/>
      <c r="EP60" s="1"/>
      <c r="EQ60" s="1"/>
      <c r="ER60" s="1"/>
      <c r="HL60" s="95"/>
      <c r="HM60" s="95"/>
      <c r="HN60" s="95"/>
      <c r="HO60" s="95"/>
      <c r="HP60" s="95"/>
      <c r="HQ60" s="95"/>
      <c r="HR60" s="95"/>
      <c r="HS60" s="95"/>
      <c r="HT60" s="95"/>
      <c r="HU60" s="95"/>
      <c r="HV60" s="95"/>
      <c r="HW60" s="95"/>
      <c r="HX60" s="95"/>
      <c r="HY60" s="95"/>
      <c r="HZ60" s="96"/>
      <c r="IA60" s="96"/>
      <c r="IB60" s="96"/>
      <c r="IC60" s="96"/>
    </row>
    <row r="61" spans="2:247" ht="18" customHeight="1" x14ac:dyDescent="0.25">
      <c r="B61" s="7"/>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9"/>
      <c r="AR61" s="7"/>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9"/>
      <c r="DY61" s="1"/>
      <c r="DZ61" s="1"/>
      <c r="EA61" s="1"/>
      <c r="ED61" s="1"/>
      <c r="EE61" s="1"/>
      <c r="EF61" s="1"/>
      <c r="EG61" s="1"/>
      <c r="EH61" s="1"/>
      <c r="EI61" s="1"/>
      <c r="EJ61" s="1"/>
      <c r="EK61" s="1"/>
      <c r="EL61" s="1"/>
      <c r="EM61" s="1"/>
      <c r="EN61" s="1"/>
      <c r="EO61" s="1"/>
      <c r="EP61" s="1"/>
      <c r="EQ61" s="1"/>
      <c r="ER61" s="1"/>
    </row>
    <row r="62" spans="2:247" ht="18" customHeight="1" x14ac:dyDescent="0.25">
      <c r="B62" s="7"/>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9"/>
      <c r="AR62" s="7"/>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9"/>
      <c r="DY62" s="1"/>
      <c r="DZ62" s="1"/>
      <c r="EA62" s="1"/>
      <c r="ED62" s="1"/>
      <c r="EE62" s="1"/>
      <c r="EF62" s="1"/>
      <c r="EG62" s="1"/>
      <c r="EH62" s="1"/>
      <c r="EI62" s="1"/>
      <c r="EJ62" s="1"/>
      <c r="EK62" s="1"/>
      <c r="EL62" s="1"/>
      <c r="EM62" s="1"/>
      <c r="EN62" s="1"/>
      <c r="EO62" s="1"/>
      <c r="EP62" s="1"/>
      <c r="EQ62" s="1"/>
      <c r="ER62" s="1"/>
    </row>
    <row r="63" spans="2:247" ht="18" customHeight="1" x14ac:dyDescent="0.25">
      <c r="B63" s="7"/>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9"/>
      <c r="AR63" s="7"/>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9"/>
      <c r="DY63" s="1"/>
      <c r="DZ63" s="1"/>
      <c r="EA63" s="1"/>
      <c r="ED63" s="1"/>
      <c r="EE63" s="1"/>
      <c r="EF63" s="1"/>
      <c r="EG63" s="1"/>
      <c r="EH63" s="1"/>
      <c r="EI63" s="1"/>
      <c r="EJ63" s="1"/>
      <c r="EK63" s="1"/>
      <c r="EL63" s="1"/>
      <c r="EM63" s="1"/>
      <c r="EN63" s="1"/>
      <c r="EO63" s="1"/>
      <c r="EP63" s="1"/>
      <c r="EQ63" s="1"/>
      <c r="ER63" s="1"/>
    </row>
    <row r="64" spans="2:247" ht="18" customHeight="1" x14ac:dyDescent="0.3">
      <c r="B64" s="7"/>
      <c r="C64" s="17"/>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9"/>
      <c r="AR64" s="7"/>
      <c r="AS64" s="17"/>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9"/>
      <c r="DY64" s="1"/>
      <c r="DZ64" s="1"/>
      <c r="EA64" s="1"/>
      <c r="ED64" s="1"/>
      <c r="EE64" s="1"/>
      <c r="EF64" s="1"/>
      <c r="EG64" s="1"/>
      <c r="EH64" s="1"/>
      <c r="EI64" s="1"/>
      <c r="EJ64" s="1"/>
      <c r="EK64" s="1"/>
      <c r="EL64" s="1"/>
      <c r="EM64" s="1"/>
      <c r="EN64" s="1"/>
      <c r="EO64" s="1"/>
      <c r="EP64" s="1"/>
      <c r="EQ64" s="1"/>
      <c r="ER64" s="1"/>
    </row>
    <row r="65" spans="2:148" ht="18" customHeight="1" x14ac:dyDescent="0.25">
      <c r="B65" s="7"/>
      <c r="AP65" s="9"/>
      <c r="AR65" s="7"/>
      <c r="CF65" s="9"/>
      <c r="DY65" s="1"/>
      <c r="DZ65" s="1"/>
      <c r="EA65" s="1"/>
      <c r="ED65" s="1"/>
      <c r="EE65" s="1"/>
      <c r="EF65" s="1"/>
      <c r="EG65" s="1"/>
      <c r="EH65" s="1"/>
      <c r="EI65" s="1"/>
      <c r="EJ65" s="1"/>
      <c r="EK65" s="1"/>
      <c r="EL65" s="1"/>
      <c r="EM65" s="1"/>
      <c r="EN65" s="1"/>
      <c r="EO65" s="1"/>
      <c r="EP65" s="1"/>
      <c r="EQ65" s="1"/>
      <c r="ER65" s="1"/>
    </row>
    <row r="66" spans="2:148" ht="18" customHeight="1" x14ac:dyDescent="0.25">
      <c r="B66" s="7"/>
      <c r="AP66" s="9"/>
      <c r="AR66" s="7"/>
      <c r="CF66" s="9"/>
      <c r="DY66" s="1"/>
      <c r="DZ66" s="1"/>
      <c r="EA66" s="1"/>
      <c r="ED66" s="1"/>
      <c r="EE66" s="1"/>
      <c r="EF66" s="1"/>
      <c r="EG66" s="1"/>
      <c r="EH66" s="1"/>
      <c r="EI66" s="1"/>
      <c r="EJ66" s="1"/>
      <c r="EK66" s="1"/>
      <c r="EL66" s="1"/>
      <c r="EM66" s="1"/>
      <c r="EN66" s="1"/>
      <c r="EO66" s="1"/>
      <c r="EP66" s="1"/>
      <c r="EQ66" s="1"/>
      <c r="ER66" s="1"/>
    </row>
    <row r="67" spans="2:148" ht="18" customHeight="1" x14ac:dyDescent="0.25">
      <c r="B67" s="7"/>
      <c r="AP67" s="9"/>
      <c r="AR67" s="7"/>
      <c r="CF67" s="9"/>
      <c r="DY67" s="1"/>
      <c r="DZ67" s="1"/>
      <c r="EA67" s="1"/>
      <c r="ED67" s="1"/>
      <c r="EE67" s="1"/>
      <c r="EF67" s="1"/>
      <c r="EG67" s="1"/>
      <c r="EH67" s="1"/>
      <c r="EI67" s="1"/>
      <c r="EJ67" s="1"/>
      <c r="EK67" s="1"/>
      <c r="EL67" s="1"/>
      <c r="EM67" s="1"/>
      <c r="EN67" s="1"/>
      <c r="EO67" s="1"/>
      <c r="EP67" s="1"/>
      <c r="EQ67" s="1"/>
      <c r="ER67" s="1"/>
    </row>
    <row r="68" spans="2:148" ht="18" customHeight="1" x14ac:dyDescent="0.25">
      <c r="B68" s="7"/>
      <c r="AP68" s="9"/>
      <c r="AR68" s="7"/>
      <c r="CF68" s="9"/>
      <c r="DY68" s="1"/>
      <c r="DZ68" s="1"/>
      <c r="EA68" s="1"/>
      <c r="ED68" s="1"/>
      <c r="EE68" s="1"/>
      <c r="EF68" s="1"/>
      <c r="EG68" s="1"/>
      <c r="EH68" s="1"/>
      <c r="EI68" s="1"/>
      <c r="EJ68" s="1"/>
      <c r="EK68" s="1"/>
      <c r="EL68" s="1"/>
      <c r="EM68" s="1"/>
      <c r="EN68" s="1"/>
      <c r="EO68" s="1"/>
      <c r="EP68" s="1"/>
      <c r="EQ68" s="1"/>
      <c r="ER68" s="1"/>
    </row>
    <row r="69" spans="2:148" ht="18" customHeight="1" x14ac:dyDescent="0.25">
      <c r="B69" s="7"/>
      <c r="AP69" s="9"/>
      <c r="AR69" s="7"/>
      <c r="CF69" s="9"/>
      <c r="DY69" s="1"/>
      <c r="DZ69" s="1"/>
      <c r="EA69" s="1"/>
      <c r="ED69" s="1"/>
      <c r="EE69" s="1"/>
      <c r="EF69" s="1"/>
      <c r="EG69" s="1"/>
      <c r="EH69" s="1"/>
      <c r="EI69" s="1"/>
      <c r="EJ69" s="1"/>
      <c r="EK69" s="1"/>
      <c r="EL69" s="1"/>
      <c r="EM69" s="1"/>
      <c r="EN69" s="1"/>
      <c r="EO69" s="1"/>
      <c r="EP69" s="1"/>
      <c r="EQ69" s="1"/>
      <c r="ER69" s="1"/>
    </row>
    <row r="70" spans="2:148" ht="18" customHeight="1" x14ac:dyDescent="0.25">
      <c r="B70" s="7"/>
      <c r="AP70" s="9"/>
      <c r="AR70" s="7"/>
      <c r="CF70" s="9"/>
      <c r="DY70" s="1"/>
      <c r="DZ70" s="1"/>
      <c r="EA70" s="1"/>
      <c r="ED70" s="1"/>
      <c r="EE70" s="1"/>
      <c r="EF70" s="1"/>
      <c r="EG70" s="1"/>
      <c r="EH70" s="1"/>
      <c r="EI70" s="1"/>
      <c r="EJ70" s="1"/>
      <c r="EK70" s="1"/>
      <c r="EL70" s="1"/>
      <c r="EM70" s="1"/>
      <c r="EN70" s="1"/>
      <c r="EO70" s="1"/>
      <c r="EP70" s="1"/>
      <c r="EQ70" s="1"/>
      <c r="ER70" s="1"/>
    </row>
    <row r="71" spans="2:148" ht="18" customHeight="1" x14ac:dyDescent="0.25">
      <c r="B71" s="7"/>
      <c r="AP71" s="9"/>
      <c r="AR71" s="7"/>
      <c r="CF71" s="9"/>
      <c r="DY71" s="1"/>
      <c r="DZ71" s="1"/>
      <c r="EA71" s="1"/>
      <c r="ED71" s="1"/>
      <c r="EE71" s="1"/>
      <c r="EF71" s="1"/>
      <c r="EG71" s="1"/>
      <c r="EH71" s="1"/>
      <c r="EI71" s="1"/>
      <c r="EJ71" s="1"/>
      <c r="EK71" s="1"/>
      <c r="EL71" s="1"/>
      <c r="EM71" s="1"/>
      <c r="EN71" s="1"/>
      <c r="EO71" s="1"/>
      <c r="EP71" s="1"/>
      <c r="EQ71" s="1"/>
      <c r="ER71" s="1"/>
    </row>
    <row r="72" spans="2:148" ht="18" customHeight="1" x14ac:dyDescent="0.3">
      <c r="B72" s="7"/>
      <c r="C72" s="17"/>
      <c r="AP72" s="9"/>
      <c r="AR72" s="7"/>
      <c r="AS72" s="17"/>
      <c r="CF72" s="9"/>
      <c r="DY72" s="1"/>
      <c r="DZ72" s="1"/>
      <c r="EA72" s="1"/>
      <c r="ED72" s="1"/>
      <c r="EE72" s="1"/>
      <c r="EF72" s="1"/>
      <c r="EG72" s="1"/>
      <c r="EH72" s="1"/>
      <c r="EI72" s="1"/>
      <c r="EJ72" s="1"/>
      <c r="EK72" s="1"/>
      <c r="EL72" s="1"/>
      <c r="EM72" s="1"/>
      <c r="EN72" s="1"/>
      <c r="EO72" s="1"/>
      <c r="EP72" s="1"/>
      <c r="EQ72" s="1"/>
      <c r="ER72" s="1"/>
    </row>
    <row r="73" spans="2:148" ht="18" customHeight="1" x14ac:dyDescent="0.25">
      <c r="B73" s="7"/>
      <c r="AP73" s="9"/>
      <c r="AR73" s="7"/>
      <c r="CF73" s="9"/>
      <c r="DY73" s="1"/>
      <c r="DZ73" s="1"/>
      <c r="EA73" s="1"/>
      <c r="ED73" s="1"/>
      <c r="EE73" s="1"/>
      <c r="EF73" s="1"/>
      <c r="EG73" s="1"/>
      <c r="EH73" s="1"/>
      <c r="EI73" s="1"/>
      <c r="EJ73" s="1"/>
      <c r="EK73" s="1"/>
      <c r="EL73" s="1"/>
      <c r="EM73" s="1"/>
      <c r="EN73" s="1"/>
      <c r="EO73" s="1"/>
      <c r="EP73" s="1"/>
      <c r="EQ73" s="1"/>
      <c r="ER73" s="1"/>
    </row>
    <row r="74" spans="2:148" ht="18" customHeight="1" x14ac:dyDescent="0.25">
      <c r="B74" s="7"/>
      <c r="AP74" s="9"/>
      <c r="AR74" s="7"/>
      <c r="CF74" s="9"/>
      <c r="DY74" s="1"/>
      <c r="DZ74" s="1"/>
      <c r="EA74" s="1"/>
      <c r="ED74" s="1"/>
      <c r="EE74" s="1"/>
      <c r="EF74" s="1"/>
      <c r="EG74" s="1"/>
      <c r="EH74" s="1"/>
      <c r="EI74" s="1"/>
      <c r="EJ74" s="1"/>
      <c r="EK74" s="1"/>
      <c r="EL74" s="1"/>
      <c r="EM74" s="1"/>
      <c r="EN74" s="1"/>
      <c r="EO74" s="1"/>
      <c r="EP74" s="1"/>
      <c r="EQ74" s="1"/>
      <c r="ER74" s="1"/>
    </row>
    <row r="75" spans="2:148" ht="18" customHeight="1" x14ac:dyDescent="0.25">
      <c r="B75" s="7"/>
      <c r="AP75" s="9"/>
      <c r="AR75" s="7"/>
      <c r="CF75" s="9"/>
      <c r="DY75" s="1"/>
      <c r="DZ75" s="1"/>
      <c r="EA75" s="1"/>
      <c r="ED75" s="1"/>
      <c r="EE75" s="1"/>
      <c r="EF75" s="1"/>
      <c r="EG75" s="1"/>
      <c r="EH75" s="1"/>
      <c r="EI75" s="1"/>
      <c r="EJ75" s="1"/>
      <c r="EK75" s="1"/>
      <c r="EL75" s="1"/>
      <c r="EM75" s="1"/>
      <c r="EN75" s="1"/>
      <c r="EO75" s="1"/>
      <c r="EP75" s="1"/>
      <c r="EQ75" s="1"/>
      <c r="ER75" s="1"/>
    </row>
    <row r="76" spans="2:148" ht="18" customHeight="1" x14ac:dyDescent="0.25">
      <c r="B76" s="7"/>
      <c r="AP76" s="9"/>
      <c r="AR76" s="7"/>
      <c r="CF76" s="9"/>
      <c r="DY76" s="1"/>
      <c r="DZ76" s="1"/>
      <c r="EA76" s="1"/>
      <c r="ED76" s="1"/>
      <c r="EE76" s="1"/>
      <c r="EF76" s="1"/>
      <c r="EG76" s="1"/>
      <c r="EH76" s="1"/>
      <c r="EI76" s="1"/>
      <c r="EJ76" s="1"/>
      <c r="EK76" s="1"/>
      <c r="EL76" s="1"/>
      <c r="EM76" s="1"/>
      <c r="EN76" s="1"/>
      <c r="EO76" s="1"/>
      <c r="EP76" s="1"/>
      <c r="EQ76" s="1"/>
      <c r="ER76" s="1"/>
    </row>
    <row r="77" spans="2:148" ht="18" customHeight="1" x14ac:dyDescent="0.25">
      <c r="B77" s="7"/>
      <c r="AP77" s="9"/>
      <c r="AR77" s="7"/>
      <c r="CF77" s="9"/>
      <c r="DY77" s="1"/>
      <c r="DZ77" s="1"/>
      <c r="EA77" s="1"/>
      <c r="ED77" s="1"/>
      <c r="EE77" s="1"/>
      <c r="EF77" s="1"/>
      <c r="EG77" s="1"/>
      <c r="EH77" s="1"/>
      <c r="EI77" s="1"/>
      <c r="EJ77" s="1"/>
      <c r="EK77" s="1"/>
      <c r="EL77" s="1"/>
      <c r="EM77" s="1"/>
      <c r="EN77" s="1"/>
      <c r="EO77" s="1"/>
      <c r="EP77" s="1"/>
      <c r="EQ77" s="1"/>
      <c r="ER77" s="1"/>
    </row>
    <row r="78" spans="2:148" ht="18" customHeight="1" x14ac:dyDescent="0.25">
      <c r="B78" s="7"/>
      <c r="AP78" s="9"/>
      <c r="AR78" s="7"/>
      <c r="CF78" s="9"/>
      <c r="DY78" s="1"/>
      <c r="DZ78" s="1"/>
      <c r="EA78" s="1"/>
      <c r="ED78" s="1"/>
      <c r="EE78" s="1"/>
      <c r="EF78" s="1"/>
      <c r="EG78" s="1"/>
      <c r="EH78" s="1"/>
      <c r="EI78" s="1"/>
      <c r="EJ78" s="1"/>
      <c r="EK78" s="1"/>
      <c r="EL78" s="1"/>
      <c r="EM78" s="1"/>
      <c r="EN78" s="1"/>
      <c r="EO78" s="1"/>
      <c r="EP78" s="1"/>
      <c r="EQ78" s="1"/>
      <c r="ER78" s="1"/>
    </row>
    <row r="79" spans="2:148" ht="18" customHeight="1" x14ac:dyDescent="0.25">
      <c r="B79" s="7"/>
      <c r="AP79" s="9"/>
      <c r="AR79" s="7"/>
      <c r="CF79" s="9"/>
      <c r="DY79" s="1"/>
      <c r="DZ79" s="1"/>
      <c r="EA79" s="1"/>
      <c r="ED79" s="1"/>
      <c r="EE79" s="1"/>
      <c r="EF79" s="1"/>
      <c r="EG79" s="1"/>
      <c r="EH79" s="1"/>
      <c r="EI79" s="1"/>
      <c r="EJ79" s="1"/>
      <c r="EK79" s="1"/>
      <c r="EL79" s="1"/>
      <c r="EM79" s="1"/>
      <c r="EN79" s="1"/>
      <c r="EO79" s="1"/>
      <c r="EP79" s="1"/>
      <c r="EQ79" s="1"/>
      <c r="ER79" s="1"/>
    </row>
    <row r="80" spans="2:148" ht="18" customHeight="1" x14ac:dyDescent="0.25">
      <c r="B80" s="7"/>
      <c r="AP80" s="9"/>
      <c r="AR80" s="7"/>
      <c r="CF80" s="9"/>
      <c r="DY80" s="1"/>
      <c r="DZ80" s="1"/>
      <c r="EA80" s="1"/>
      <c r="ED80" s="1"/>
      <c r="EE80" s="1"/>
      <c r="EF80" s="1"/>
      <c r="EG80" s="1"/>
      <c r="EH80" s="1"/>
      <c r="EI80" s="1"/>
      <c r="EJ80" s="1"/>
      <c r="EK80" s="1"/>
      <c r="EL80" s="1"/>
      <c r="EM80" s="1"/>
      <c r="EN80" s="1"/>
      <c r="EO80" s="1"/>
      <c r="EP80" s="1"/>
      <c r="EQ80" s="1"/>
      <c r="ER80" s="1"/>
    </row>
    <row r="81" spans="2:148" ht="18" customHeight="1" x14ac:dyDescent="0.3">
      <c r="B81" s="7"/>
      <c r="C81" s="17"/>
      <c r="AP81" s="9"/>
      <c r="AR81" s="7"/>
      <c r="AS81" s="17"/>
      <c r="CF81" s="9"/>
      <c r="DY81" s="1"/>
      <c r="DZ81" s="1"/>
      <c r="EA81" s="1"/>
      <c r="ED81" s="1"/>
      <c r="EE81" s="1"/>
      <c r="EF81" s="1"/>
      <c r="EG81" s="1"/>
      <c r="EH81" s="1"/>
      <c r="EI81" s="1"/>
      <c r="EJ81" s="1"/>
      <c r="EK81" s="1"/>
      <c r="EL81" s="1"/>
      <c r="EM81" s="1"/>
      <c r="EN81" s="1"/>
      <c r="EO81" s="1"/>
      <c r="EP81" s="1"/>
      <c r="EQ81" s="1"/>
      <c r="ER81" s="1"/>
    </row>
    <row r="82" spans="2:148" ht="18" customHeight="1" x14ac:dyDescent="0.25">
      <c r="B82" s="7"/>
      <c r="AP82" s="9"/>
      <c r="AR82" s="7"/>
      <c r="CF82" s="9"/>
      <c r="DY82" s="1"/>
      <c r="DZ82" s="1"/>
      <c r="EA82" s="1"/>
      <c r="ED82" s="1"/>
      <c r="EE82" s="1"/>
      <c r="EF82" s="1"/>
      <c r="EG82" s="1"/>
      <c r="EH82" s="1"/>
      <c r="EI82" s="1"/>
      <c r="EJ82" s="1"/>
      <c r="EK82" s="1"/>
      <c r="EL82" s="1"/>
      <c r="EM82" s="1"/>
      <c r="EN82" s="1"/>
      <c r="EO82" s="1"/>
      <c r="EP82" s="1"/>
      <c r="EQ82" s="1"/>
      <c r="ER82" s="1"/>
    </row>
    <row r="83" spans="2:148" ht="18" customHeight="1" x14ac:dyDescent="0.25">
      <c r="B83" s="7"/>
      <c r="AP83" s="9"/>
      <c r="AR83" s="7"/>
      <c r="CF83" s="9"/>
      <c r="DY83" s="1"/>
      <c r="DZ83" s="1"/>
      <c r="EA83" s="1"/>
      <c r="ED83" s="1"/>
      <c r="EE83" s="1"/>
      <c r="EF83" s="1"/>
      <c r="EG83" s="1"/>
      <c r="EH83" s="1"/>
      <c r="EI83" s="1"/>
      <c r="EJ83" s="1"/>
      <c r="EK83" s="1"/>
      <c r="EL83" s="1"/>
      <c r="EM83" s="1"/>
      <c r="EN83" s="1"/>
      <c r="EO83" s="1"/>
      <c r="EP83" s="1"/>
      <c r="EQ83" s="1"/>
      <c r="ER83" s="1"/>
    </row>
    <row r="84" spans="2:148" ht="18" customHeight="1" x14ac:dyDescent="0.25">
      <c r="B84" s="7"/>
      <c r="AP84" s="9"/>
      <c r="AR84" s="7"/>
      <c r="CF84" s="9"/>
      <c r="DY84" s="1"/>
      <c r="DZ84" s="1"/>
      <c r="EA84" s="1"/>
      <c r="ED84" s="1"/>
      <c r="EE84" s="1"/>
      <c r="EF84" s="1"/>
      <c r="EG84" s="1"/>
      <c r="EH84" s="1"/>
      <c r="EI84" s="1"/>
      <c r="EJ84" s="1"/>
      <c r="EK84" s="1"/>
      <c r="EL84" s="1"/>
      <c r="EM84" s="1"/>
      <c r="EN84" s="1"/>
      <c r="EO84" s="1"/>
      <c r="EP84" s="1"/>
      <c r="EQ84" s="1"/>
      <c r="ER84" s="1"/>
    </row>
    <row r="85" spans="2:148" ht="18" customHeight="1" x14ac:dyDescent="0.25">
      <c r="B85" s="7"/>
      <c r="AP85" s="9"/>
      <c r="AR85" s="7"/>
      <c r="CF85" s="9"/>
      <c r="DY85" s="1"/>
      <c r="DZ85" s="1"/>
      <c r="EA85" s="1"/>
      <c r="ED85" s="1"/>
      <c r="EE85" s="1"/>
      <c r="EF85" s="1"/>
      <c r="EG85" s="1"/>
      <c r="EH85" s="1"/>
      <c r="EI85" s="1"/>
      <c r="EJ85" s="1"/>
      <c r="EK85" s="1"/>
      <c r="EL85" s="1"/>
      <c r="EM85" s="1"/>
      <c r="EN85" s="1"/>
      <c r="EO85" s="1"/>
      <c r="EP85" s="1"/>
      <c r="EQ85" s="1"/>
      <c r="ER85" s="1"/>
    </row>
    <row r="86" spans="2:148" ht="18" customHeight="1" x14ac:dyDescent="0.25">
      <c r="B86" s="7"/>
      <c r="AP86" s="9"/>
      <c r="AR86" s="7"/>
      <c r="CF86" s="9"/>
      <c r="DY86" s="1"/>
      <c r="DZ86" s="1"/>
      <c r="EA86" s="1"/>
      <c r="ED86" s="1"/>
      <c r="EE86" s="1"/>
      <c r="EF86" s="1"/>
      <c r="EG86" s="1"/>
      <c r="EH86" s="1"/>
      <c r="EI86" s="1"/>
      <c r="EJ86" s="1"/>
      <c r="EK86" s="1"/>
      <c r="EL86" s="1"/>
      <c r="EM86" s="1"/>
      <c r="EN86" s="1"/>
      <c r="EO86" s="1"/>
      <c r="EP86" s="1"/>
      <c r="EQ86" s="1"/>
      <c r="ER86" s="1"/>
    </row>
    <row r="87" spans="2:148" ht="18" customHeight="1" x14ac:dyDescent="0.25">
      <c r="B87" s="7"/>
      <c r="AP87" s="9"/>
      <c r="AR87" s="7"/>
      <c r="CF87" s="9"/>
      <c r="DY87" s="1"/>
      <c r="DZ87" s="1"/>
      <c r="EA87" s="1"/>
      <c r="ED87" s="1"/>
      <c r="EE87" s="1"/>
      <c r="EF87" s="1"/>
      <c r="EG87" s="1"/>
      <c r="EH87" s="1"/>
      <c r="EI87" s="1"/>
      <c r="EJ87" s="1"/>
      <c r="EK87" s="1"/>
      <c r="EL87" s="1"/>
      <c r="EM87" s="1"/>
      <c r="EN87" s="1"/>
      <c r="EO87" s="1"/>
      <c r="EP87" s="1"/>
      <c r="EQ87" s="1"/>
      <c r="ER87" s="1"/>
    </row>
    <row r="88" spans="2:148" ht="18" customHeight="1" x14ac:dyDescent="0.25">
      <c r="B88" s="7"/>
      <c r="AP88" s="9"/>
      <c r="AR88" s="7"/>
      <c r="CF88" s="9"/>
      <c r="DY88" s="1"/>
      <c r="DZ88" s="1"/>
      <c r="EA88" s="1"/>
      <c r="ED88" s="1"/>
      <c r="EE88" s="1"/>
      <c r="EF88" s="1"/>
      <c r="EG88" s="1"/>
      <c r="EH88" s="1"/>
      <c r="EI88" s="1"/>
      <c r="EJ88" s="1"/>
      <c r="EK88" s="1"/>
      <c r="EL88" s="1"/>
      <c r="EM88" s="1"/>
      <c r="EN88" s="1"/>
      <c r="EO88" s="1"/>
      <c r="EP88" s="1"/>
      <c r="EQ88" s="1"/>
      <c r="ER88" s="1"/>
    </row>
    <row r="89" spans="2:148" ht="18" customHeight="1" x14ac:dyDescent="0.25">
      <c r="B89" s="7"/>
      <c r="AP89" s="9"/>
      <c r="AR89" s="7"/>
      <c r="CF89" s="9"/>
      <c r="DY89" s="1"/>
      <c r="DZ89" s="1"/>
      <c r="EA89" s="1"/>
      <c r="ED89" s="1"/>
      <c r="EE89" s="1"/>
      <c r="EF89" s="1"/>
      <c r="EG89" s="1"/>
      <c r="EH89" s="1"/>
      <c r="EI89" s="1"/>
      <c r="EJ89" s="1"/>
      <c r="EK89" s="1"/>
      <c r="EL89" s="1"/>
      <c r="EM89" s="1"/>
      <c r="EN89" s="1"/>
      <c r="EO89" s="1"/>
      <c r="EP89" s="1"/>
      <c r="EQ89" s="1"/>
      <c r="ER89" s="1"/>
    </row>
    <row r="90" spans="2:148" ht="18" customHeight="1" x14ac:dyDescent="0.25">
      <c r="B90" s="7"/>
      <c r="AP90" s="9"/>
      <c r="AR90" s="7"/>
      <c r="CF90" s="9"/>
      <c r="DY90" s="1"/>
      <c r="DZ90" s="1"/>
      <c r="EA90" s="1"/>
      <c r="ED90" s="1"/>
      <c r="EE90" s="1"/>
      <c r="EF90" s="1"/>
      <c r="EG90" s="1"/>
      <c r="EH90" s="1"/>
      <c r="EI90" s="1"/>
      <c r="EJ90" s="1"/>
      <c r="EK90" s="1"/>
      <c r="EL90" s="1"/>
      <c r="EM90" s="1"/>
      <c r="EN90" s="1"/>
      <c r="EO90" s="1"/>
      <c r="EP90" s="1"/>
      <c r="EQ90" s="1"/>
      <c r="ER90" s="1"/>
    </row>
    <row r="91" spans="2:148" ht="18" customHeight="1" x14ac:dyDescent="0.25">
      <c r="B91" s="7"/>
      <c r="AP91" s="9"/>
      <c r="AR91" s="7"/>
      <c r="CF91" s="9"/>
      <c r="DY91" s="1"/>
      <c r="DZ91" s="1"/>
      <c r="EA91" s="1"/>
      <c r="ED91" s="1"/>
      <c r="EE91" s="1"/>
      <c r="EF91" s="1"/>
      <c r="EG91" s="1"/>
      <c r="EH91" s="1"/>
      <c r="EI91" s="1"/>
      <c r="EJ91" s="1"/>
      <c r="EK91" s="1"/>
      <c r="EL91" s="1"/>
      <c r="EM91" s="1"/>
      <c r="EN91" s="1"/>
      <c r="EO91" s="1"/>
      <c r="EP91" s="1"/>
      <c r="EQ91" s="1"/>
      <c r="ER91" s="1"/>
    </row>
    <row r="92" spans="2:148" ht="18" customHeight="1" x14ac:dyDescent="0.25">
      <c r="B92" s="7"/>
      <c r="AP92" s="9"/>
      <c r="AR92" s="7"/>
      <c r="CF92" s="9"/>
      <c r="DY92" s="1"/>
      <c r="DZ92" s="1"/>
      <c r="EA92" s="1"/>
      <c r="ED92" s="1"/>
      <c r="EE92" s="1"/>
      <c r="EF92" s="1"/>
      <c r="EG92" s="1"/>
      <c r="EH92" s="1"/>
      <c r="EI92" s="1"/>
      <c r="EJ92" s="1"/>
      <c r="EK92" s="1"/>
      <c r="EL92" s="1"/>
      <c r="EM92" s="1"/>
      <c r="EN92" s="1"/>
      <c r="EO92" s="1"/>
      <c r="EP92" s="1"/>
      <c r="EQ92" s="1"/>
      <c r="ER92" s="1"/>
    </row>
    <row r="93" spans="2:148" ht="18" customHeight="1" x14ac:dyDescent="0.25">
      <c r="B93" s="7"/>
      <c r="AP93" s="9"/>
      <c r="AR93" s="7"/>
      <c r="CF93" s="9"/>
      <c r="DY93" s="1"/>
      <c r="DZ93" s="1"/>
      <c r="EA93" s="1"/>
      <c r="ED93" s="1"/>
      <c r="EE93" s="1"/>
      <c r="EF93" s="1"/>
      <c r="EG93" s="1"/>
      <c r="EH93" s="1"/>
      <c r="EI93" s="1"/>
      <c r="EJ93" s="1"/>
      <c r="EK93" s="1"/>
      <c r="EL93" s="1"/>
      <c r="EM93" s="1"/>
      <c r="EN93" s="1"/>
      <c r="EO93" s="1"/>
      <c r="EP93" s="1"/>
      <c r="EQ93" s="1"/>
      <c r="ER93" s="1"/>
    </row>
    <row r="94" spans="2:148" ht="18" customHeight="1" x14ac:dyDescent="0.25">
      <c r="B94" s="7"/>
      <c r="AP94" s="9"/>
      <c r="AR94" s="7"/>
      <c r="CF94" s="9"/>
      <c r="DY94" s="1"/>
      <c r="DZ94" s="1"/>
      <c r="EA94" s="1"/>
      <c r="ED94" s="1"/>
      <c r="EE94" s="1"/>
      <c r="EF94" s="1"/>
      <c r="EG94" s="1"/>
      <c r="EH94" s="1"/>
      <c r="EI94" s="1"/>
      <c r="EJ94" s="1"/>
      <c r="EK94" s="1"/>
      <c r="EL94" s="1"/>
      <c r="EM94" s="1"/>
      <c r="EN94" s="1"/>
      <c r="EO94" s="1"/>
      <c r="EP94" s="1"/>
      <c r="EQ94" s="1"/>
      <c r="ER94" s="1"/>
    </row>
    <row r="95" spans="2:148" ht="18" customHeight="1" x14ac:dyDescent="0.25">
      <c r="B95" s="7"/>
      <c r="AP95" s="9"/>
      <c r="AR95" s="7"/>
      <c r="CF95" s="9"/>
      <c r="DY95" s="1"/>
      <c r="DZ95" s="1"/>
      <c r="EA95" s="1"/>
      <c r="ED95" s="1"/>
      <c r="EE95" s="1"/>
      <c r="EF95" s="1"/>
      <c r="EG95" s="1"/>
      <c r="EH95" s="1"/>
      <c r="EI95" s="1"/>
      <c r="EJ95" s="1"/>
      <c r="EK95" s="1"/>
      <c r="EL95" s="1"/>
      <c r="EM95" s="1"/>
      <c r="EN95" s="1"/>
      <c r="EO95" s="1"/>
      <c r="EP95" s="1"/>
      <c r="EQ95" s="1"/>
      <c r="ER95" s="1"/>
    </row>
    <row r="96" spans="2:148"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2"/>
      <c r="CF96" s="9"/>
      <c r="DY96" s="1"/>
      <c r="DZ96" s="1"/>
      <c r="EA96" s="1"/>
      <c r="ED96" s="1"/>
      <c r="EE96" s="1"/>
      <c r="EF96" s="1"/>
      <c r="EG96" s="1"/>
      <c r="EH96" s="1"/>
      <c r="EI96" s="1"/>
      <c r="EJ96" s="1"/>
      <c r="EK96" s="1"/>
      <c r="EL96" s="1"/>
      <c r="EM96" s="1"/>
      <c r="EN96" s="1"/>
      <c r="EO96" s="1"/>
      <c r="EP96" s="1"/>
      <c r="EQ96" s="1"/>
      <c r="ER96" s="1"/>
    </row>
    <row r="97" spans="2:148" ht="18" customHeight="1" x14ac:dyDescent="0.25">
      <c r="B97" s="7"/>
      <c r="D97" s="26" t="s">
        <v>4</v>
      </c>
      <c r="AO97" s="15" t="s">
        <v>6</v>
      </c>
      <c r="AP97" s="9"/>
      <c r="AR97" s="7"/>
      <c r="AT97" s="26" t="s">
        <v>4</v>
      </c>
      <c r="CE97" s="15" t="s">
        <v>7</v>
      </c>
      <c r="CF97" s="9"/>
      <c r="DY97" s="1"/>
      <c r="DZ97" s="1"/>
      <c r="EA97" s="1"/>
      <c r="ED97" s="1"/>
      <c r="EE97" s="1"/>
      <c r="EF97" s="1"/>
      <c r="EG97" s="1"/>
      <c r="EH97" s="1"/>
      <c r="EI97" s="1"/>
      <c r="EJ97" s="1"/>
      <c r="EK97" s="1"/>
      <c r="EL97" s="1"/>
      <c r="EM97" s="1"/>
      <c r="EN97" s="1"/>
      <c r="EO97" s="1"/>
      <c r="EP97" s="1"/>
      <c r="EQ97" s="1"/>
      <c r="ER97" s="1"/>
    </row>
    <row r="98" spans="2:148" ht="18" customHeight="1" x14ac:dyDescent="0.25">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AR98" s="27"/>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9"/>
      <c r="DY98" s="1"/>
      <c r="DZ98" s="1"/>
      <c r="EA98" s="1"/>
      <c r="ED98" s="1"/>
      <c r="EE98" s="1"/>
      <c r="EF98" s="1"/>
      <c r="EG98" s="1"/>
      <c r="EH98" s="1"/>
      <c r="EI98" s="1"/>
      <c r="EJ98" s="1"/>
      <c r="EK98" s="1"/>
      <c r="EL98" s="1"/>
      <c r="EM98" s="1"/>
      <c r="EN98" s="1"/>
      <c r="EO98" s="1"/>
      <c r="EP98" s="1"/>
      <c r="EQ98" s="1"/>
      <c r="ER98" s="1"/>
    </row>
    <row r="99" spans="2:148" ht="18" customHeight="1" x14ac:dyDescent="0.25">
      <c r="DY99" s="1"/>
      <c r="DZ99" s="1"/>
      <c r="EA99" s="1"/>
      <c r="ED99" s="1"/>
      <c r="EE99" s="1"/>
      <c r="EF99" s="1"/>
      <c r="EG99" s="1"/>
      <c r="EH99" s="1"/>
      <c r="EI99" s="1"/>
      <c r="EJ99" s="1"/>
      <c r="EK99" s="1"/>
      <c r="EL99" s="1"/>
      <c r="EM99" s="1"/>
      <c r="EN99" s="1"/>
      <c r="EO99" s="1"/>
      <c r="EP99" s="1"/>
      <c r="EQ99" s="1"/>
      <c r="ER99" s="1"/>
    </row>
    <row r="100" spans="2:148" ht="18" customHeight="1" x14ac:dyDescent="0.25">
      <c r="DY100" s="1"/>
      <c r="DZ100" s="1"/>
      <c r="EA100" s="1"/>
      <c r="ED100" s="1"/>
      <c r="EE100" s="1"/>
      <c r="EF100" s="1"/>
      <c r="EG100" s="1"/>
      <c r="EH100" s="1"/>
      <c r="EI100" s="1"/>
      <c r="EJ100" s="1"/>
      <c r="EK100" s="1"/>
      <c r="EL100" s="1"/>
      <c r="EM100" s="1"/>
      <c r="EN100" s="1"/>
      <c r="EO100" s="1"/>
      <c r="EP100" s="1"/>
      <c r="EQ100" s="1"/>
      <c r="ER100" s="1"/>
    </row>
    <row r="101" spans="2:148" ht="18" customHeight="1" x14ac:dyDescent="0.25">
      <c r="DY101" s="1"/>
      <c r="DZ101" s="1"/>
      <c r="EA101" s="1"/>
      <c r="ED101" s="1"/>
      <c r="EE101" s="1"/>
      <c r="EF101" s="1"/>
      <c r="EG101" s="1"/>
      <c r="EH101" s="1"/>
      <c r="EI101" s="1"/>
      <c r="EJ101" s="1"/>
      <c r="EK101" s="1"/>
      <c r="EL101" s="1"/>
      <c r="EM101" s="1"/>
      <c r="EN101" s="1"/>
      <c r="EO101" s="1"/>
      <c r="EP101" s="1"/>
      <c r="EQ101" s="1"/>
      <c r="ER101" s="1"/>
    </row>
    <row r="102" spans="2:148" ht="18" customHeight="1" x14ac:dyDescent="0.25">
      <c r="DY102" s="1"/>
      <c r="DZ102" s="1"/>
      <c r="EA102" s="1"/>
      <c r="ED102" s="1"/>
      <c r="EE102" s="1"/>
      <c r="EF102" s="1"/>
      <c r="EG102" s="1"/>
      <c r="EH102" s="1"/>
      <c r="EI102" s="1"/>
      <c r="EJ102" s="1"/>
      <c r="EK102" s="1"/>
      <c r="EL102" s="1"/>
      <c r="EM102" s="1"/>
      <c r="EN102" s="1"/>
      <c r="EO102" s="1"/>
      <c r="EP102" s="1"/>
      <c r="EQ102" s="1"/>
      <c r="ER102" s="1"/>
    </row>
    <row r="103" spans="2:148" ht="18" customHeight="1" x14ac:dyDescent="0.25">
      <c r="DY103" s="1"/>
      <c r="DZ103" s="1"/>
      <c r="EA103" s="1"/>
      <c r="ED103" s="1"/>
      <c r="EE103" s="1"/>
      <c r="EF103" s="1"/>
      <c r="EG103" s="1"/>
      <c r="EH103" s="1"/>
      <c r="EI103" s="1"/>
      <c r="EJ103" s="1"/>
      <c r="EK103" s="1"/>
      <c r="EL103" s="1"/>
      <c r="EM103" s="1"/>
      <c r="EN103" s="1"/>
      <c r="EO103" s="1"/>
      <c r="EP103" s="1"/>
      <c r="EQ103" s="1"/>
      <c r="ER103" s="1"/>
    </row>
    <row r="104" spans="2:148" ht="18" customHeight="1" x14ac:dyDescent="0.25">
      <c r="DY104" s="1"/>
      <c r="DZ104" s="1"/>
      <c r="EA104" s="1"/>
      <c r="ED104" s="1"/>
      <c r="EE104" s="1"/>
      <c r="EF104" s="1"/>
      <c r="EG104" s="1"/>
      <c r="EH104" s="1"/>
      <c r="EI104" s="1"/>
      <c r="EJ104" s="1"/>
      <c r="EK104" s="1"/>
      <c r="EL104" s="1"/>
      <c r="EM104" s="1"/>
      <c r="EN104" s="1"/>
      <c r="EO104" s="1"/>
      <c r="EP104" s="1"/>
      <c r="EQ104" s="1"/>
      <c r="ER104" s="1"/>
    </row>
    <row r="105" spans="2:148" ht="18" customHeight="1" x14ac:dyDescent="0.25">
      <c r="DY105" s="1"/>
      <c r="DZ105" s="1"/>
      <c r="EA105" s="1"/>
      <c r="ED105" s="1"/>
      <c r="EE105" s="1"/>
      <c r="EF105" s="1"/>
      <c r="EG105" s="1"/>
      <c r="EH105" s="1"/>
      <c r="EI105" s="1"/>
      <c r="EJ105" s="1"/>
      <c r="EK105" s="1"/>
      <c r="EL105" s="1"/>
      <c r="EM105" s="1"/>
      <c r="EN105" s="1"/>
      <c r="EO105" s="1"/>
      <c r="EP105" s="1"/>
      <c r="EQ105" s="1"/>
      <c r="ER105" s="1"/>
    </row>
    <row r="106" spans="2:148" ht="18" customHeight="1" x14ac:dyDescent="0.25">
      <c r="DY106" s="1"/>
      <c r="DZ106" s="1"/>
      <c r="EA106" s="1"/>
      <c r="ED106" s="1"/>
      <c r="EE106" s="1"/>
      <c r="EF106" s="1"/>
      <c r="EG106" s="1"/>
      <c r="EH106" s="1"/>
      <c r="EI106" s="1"/>
      <c r="EJ106" s="1"/>
      <c r="EK106" s="1"/>
      <c r="EL106" s="1"/>
      <c r="EM106" s="1"/>
      <c r="EN106" s="1"/>
      <c r="EO106" s="1"/>
      <c r="EP106" s="1"/>
      <c r="EQ106" s="1"/>
      <c r="ER106" s="1"/>
    </row>
    <row r="107" spans="2:148" ht="18" customHeight="1" x14ac:dyDescent="0.25">
      <c r="DY107" s="1"/>
      <c r="DZ107" s="1"/>
      <c r="EA107" s="1"/>
      <c r="ED107" s="1"/>
      <c r="EE107" s="1"/>
      <c r="EF107" s="1"/>
      <c r="EG107" s="1"/>
      <c r="EH107" s="1"/>
      <c r="EI107" s="1"/>
      <c r="EJ107" s="1"/>
      <c r="EK107" s="1"/>
      <c r="EL107" s="1"/>
      <c r="EM107" s="1"/>
      <c r="EN107" s="1"/>
      <c r="EO107" s="1"/>
      <c r="EP107" s="1"/>
      <c r="EQ107" s="1"/>
      <c r="ER107" s="1"/>
    </row>
    <row r="108" spans="2:148" ht="18" customHeight="1" x14ac:dyDescent="0.25">
      <c r="DY108" s="1"/>
      <c r="DZ108" s="1"/>
      <c r="EA108" s="1"/>
      <c r="ED108" s="1"/>
      <c r="EE108" s="1"/>
      <c r="EF108" s="1"/>
      <c r="EG108" s="1"/>
      <c r="EH108" s="1"/>
      <c r="EI108" s="1"/>
      <c r="EJ108" s="1"/>
      <c r="EK108" s="1"/>
      <c r="EL108" s="1"/>
      <c r="EM108" s="1"/>
      <c r="EN108" s="1"/>
      <c r="EO108" s="1"/>
      <c r="EP108" s="1"/>
      <c r="EQ108" s="1"/>
      <c r="ER108" s="1"/>
    </row>
    <row r="109" spans="2:148" ht="18" customHeight="1" x14ac:dyDescent="0.25">
      <c r="DY109" s="1"/>
      <c r="DZ109" s="1"/>
      <c r="EA109" s="1"/>
      <c r="ED109" s="1"/>
      <c r="EE109" s="1"/>
      <c r="EF109" s="1"/>
      <c r="EG109" s="1"/>
      <c r="EH109" s="1"/>
      <c r="EI109" s="1"/>
      <c r="EJ109" s="1"/>
      <c r="EK109" s="1"/>
      <c r="EL109" s="1"/>
      <c r="EM109" s="1"/>
      <c r="EN109" s="1"/>
      <c r="EO109" s="1"/>
      <c r="EP109" s="1"/>
      <c r="EQ109" s="1"/>
      <c r="ER109" s="1"/>
    </row>
    <row r="110" spans="2:148" ht="18" customHeight="1" x14ac:dyDescent="0.25">
      <c r="DY110" s="1"/>
      <c r="DZ110" s="1"/>
      <c r="EA110" s="1"/>
      <c r="ED110" s="1"/>
      <c r="EE110" s="1"/>
      <c r="EF110" s="1"/>
      <c r="EG110" s="1"/>
      <c r="EH110" s="1"/>
      <c r="EI110" s="1"/>
      <c r="EJ110" s="1"/>
      <c r="EK110" s="1"/>
      <c r="EL110" s="1"/>
      <c r="EM110" s="1"/>
      <c r="EN110" s="1"/>
      <c r="EO110" s="1"/>
      <c r="EP110" s="1"/>
      <c r="EQ110" s="1"/>
      <c r="ER110" s="1"/>
    </row>
    <row r="111" spans="2:148" ht="18" customHeight="1" x14ac:dyDescent="0.25">
      <c r="DY111" s="1"/>
      <c r="DZ111" s="1"/>
      <c r="EA111" s="1"/>
      <c r="ED111" s="1"/>
      <c r="EE111" s="1"/>
      <c r="EF111" s="1"/>
      <c r="EG111" s="1"/>
      <c r="EH111" s="1"/>
      <c r="EI111" s="1"/>
      <c r="EJ111" s="1"/>
      <c r="EK111" s="1"/>
      <c r="EL111" s="1"/>
      <c r="EM111" s="1"/>
      <c r="EN111" s="1"/>
      <c r="EO111" s="1"/>
      <c r="EP111" s="1"/>
      <c r="EQ111" s="1"/>
      <c r="ER111" s="1"/>
    </row>
    <row r="112" spans="2:148" ht="18" customHeight="1" x14ac:dyDescent="0.25">
      <c r="DY112" s="1"/>
      <c r="DZ112" s="1"/>
      <c r="EA112" s="1"/>
      <c r="ED112" s="1"/>
      <c r="EE112" s="1"/>
      <c r="EF112" s="1"/>
      <c r="EG112" s="1"/>
      <c r="EH112" s="1"/>
      <c r="EI112" s="1"/>
      <c r="EJ112" s="1"/>
      <c r="EK112" s="1"/>
      <c r="EL112" s="1"/>
      <c r="EM112" s="1"/>
      <c r="EN112" s="1"/>
      <c r="EO112" s="1"/>
      <c r="EP112" s="1"/>
      <c r="EQ112" s="1"/>
      <c r="ER112" s="1"/>
    </row>
    <row r="113" s="1" customFormat="1" ht="18" customHeight="1" x14ac:dyDescent="0.25"/>
    <row r="114" s="1" customFormat="1" ht="18" customHeight="1" x14ac:dyDescent="0.25"/>
    <row r="115" s="1" customFormat="1" ht="18" customHeight="1" x14ac:dyDescent="0.25"/>
    <row r="116" s="1" customFormat="1" ht="18" customHeight="1" x14ac:dyDescent="0.25"/>
    <row r="117" s="1" customFormat="1" ht="18" customHeight="1" x14ac:dyDescent="0.25"/>
    <row r="118" s="1" customFormat="1" ht="18" customHeight="1" x14ac:dyDescent="0.25"/>
    <row r="119" s="1" customFormat="1" ht="18" customHeight="1" x14ac:dyDescent="0.25"/>
    <row r="120" s="1" customFormat="1" ht="18" customHeight="1" x14ac:dyDescent="0.25"/>
    <row r="121" s="1" customFormat="1" ht="18" customHeight="1" x14ac:dyDescent="0.25"/>
    <row r="122" s="1" customFormat="1" ht="18" customHeight="1" x14ac:dyDescent="0.25"/>
    <row r="123" s="1" customFormat="1" ht="18" customHeight="1" x14ac:dyDescent="0.25"/>
    <row r="124" s="1" customFormat="1" ht="18" customHeight="1" x14ac:dyDescent="0.25"/>
    <row r="125" s="1" customFormat="1" ht="18" customHeight="1" x14ac:dyDescent="0.25"/>
    <row r="126" s="1" customFormat="1" ht="18" customHeight="1" x14ac:dyDescent="0.25"/>
    <row r="127" s="1" customFormat="1" ht="18" customHeight="1" x14ac:dyDescent="0.25"/>
    <row r="128" s="1" customFormat="1" ht="18" customHeight="1" x14ac:dyDescent="0.25"/>
    <row r="129" s="1" customFormat="1" ht="18" customHeight="1" x14ac:dyDescent="0.25"/>
    <row r="130" s="1" customFormat="1" ht="18" customHeight="1" x14ac:dyDescent="0.25"/>
    <row r="131" s="1" customFormat="1" ht="18" customHeight="1" x14ac:dyDescent="0.25"/>
    <row r="132" s="1" customFormat="1" ht="18" customHeight="1" x14ac:dyDescent="0.25"/>
    <row r="133" s="1" customFormat="1" ht="18" customHeight="1" x14ac:dyDescent="0.25"/>
    <row r="134" s="1" customFormat="1" ht="18" customHeight="1" x14ac:dyDescent="0.25"/>
    <row r="135" s="1" customFormat="1" ht="18" customHeight="1" x14ac:dyDescent="0.25"/>
    <row r="136" s="1" customFormat="1" ht="18" customHeight="1" x14ac:dyDescent="0.25"/>
    <row r="137" s="1" customFormat="1" ht="18" customHeight="1" x14ac:dyDescent="0.25"/>
    <row r="138" s="1" customFormat="1" ht="18" customHeight="1" x14ac:dyDescent="0.25"/>
    <row r="139" s="1" customFormat="1" ht="18" customHeight="1" x14ac:dyDescent="0.25"/>
    <row r="140" s="1" customFormat="1" ht="18" customHeight="1" x14ac:dyDescent="0.25"/>
    <row r="141" s="1" customFormat="1" ht="18" customHeight="1" x14ac:dyDescent="0.25"/>
    <row r="142" s="1" customFormat="1" ht="18" customHeight="1" x14ac:dyDescent="0.25"/>
    <row r="143" s="1" customFormat="1" ht="18" customHeight="1" x14ac:dyDescent="0.25"/>
    <row r="144" s="1" customFormat="1" ht="18" customHeight="1" x14ac:dyDescent="0.25"/>
    <row r="145" s="1" customFormat="1" ht="18" customHeight="1" x14ac:dyDescent="0.25"/>
    <row r="146" s="1" customFormat="1" ht="18" customHeight="1" x14ac:dyDescent="0.25"/>
    <row r="147" s="1" customFormat="1" ht="18" customHeight="1" x14ac:dyDescent="0.25"/>
    <row r="148" s="1" customFormat="1" ht="18" customHeight="1" x14ac:dyDescent="0.25"/>
    <row r="149" s="1" customFormat="1" ht="18" customHeight="1" x14ac:dyDescent="0.25"/>
    <row r="150" s="1" customFormat="1" ht="18" customHeight="1" x14ac:dyDescent="0.25"/>
    <row r="151" s="1" customFormat="1" ht="18" customHeight="1" x14ac:dyDescent="0.25"/>
    <row r="152" s="1" customFormat="1" ht="18" customHeight="1" x14ac:dyDescent="0.25"/>
    <row r="153" s="1" customFormat="1" ht="18" customHeight="1" x14ac:dyDescent="0.25"/>
    <row r="154" s="1" customFormat="1" ht="18" customHeight="1" x14ac:dyDescent="0.25"/>
    <row r="155" s="1" customFormat="1" ht="18" customHeight="1" x14ac:dyDescent="0.25"/>
    <row r="156" s="1" customFormat="1" ht="18" customHeight="1" x14ac:dyDescent="0.25"/>
    <row r="157" s="1" customFormat="1" ht="18" customHeight="1" x14ac:dyDescent="0.25"/>
    <row r="158" s="1" customFormat="1" ht="18" customHeight="1" x14ac:dyDescent="0.25"/>
    <row r="159" s="1" customFormat="1" ht="18" customHeight="1" x14ac:dyDescent="0.25"/>
    <row r="160" s="1" customFormat="1" ht="18" customHeight="1" x14ac:dyDescent="0.25"/>
    <row r="161" s="1" customFormat="1" ht="18" customHeight="1" x14ac:dyDescent="0.25"/>
    <row r="162" s="1" customFormat="1" ht="18" customHeight="1" x14ac:dyDescent="0.25"/>
    <row r="163" s="1" customFormat="1" ht="18" customHeight="1" x14ac:dyDescent="0.25"/>
    <row r="164" s="1" customFormat="1" ht="18" customHeight="1" x14ac:dyDescent="0.25"/>
    <row r="165" s="1" customFormat="1" ht="18" customHeight="1" x14ac:dyDescent="0.25"/>
    <row r="166" s="1" customFormat="1" ht="18" customHeight="1" x14ac:dyDescent="0.25"/>
    <row r="167" s="1" customFormat="1" ht="18" customHeight="1" x14ac:dyDescent="0.25"/>
    <row r="168" s="1" customFormat="1" ht="18" customHeight="1" x14ac:dyDescent="0.25"/>
    <row r="169" s="1" customFormat="1" ht="18" customHeight="1" x14ac:dyDescent="0.25"/>
    <row r="170" s="1" customFormat="1" ht="18" customHeight="1" x14ac:dyDescent="0.25"/>
    <row r="171" s="1" customFormat="1" ht="18" customHeight="1" x14ac:dyDescent="0.25"/>
    <row r="172" s="1" customFormat="1" ht="18" customHeight="1" x14ac:dyDescent="0.25"/>
    <row r="173" s="1" customFormat="1" ht="18" customHeight="1" x14ac:dyDescent="0.25"/>
    <row r="174" s="1" customFormat="1" ht="18" customHeight="1" x14ac:dyDescent="0.25"/>
    <row r="175" s="1" customFormat="1" ht="18" customHeight="1" x14ac:dyDescent="0.25"/>
    <row r="176" s="1" customFormat="1" ht="18" customHeight="1" x14ac:dyDescent="0.25"/>
    <row r="177" s="1" customFormat="1" ht="18" customHeight="1" x14ac:dyDescent="0.25"/>
    <row r="178" s="1" customFormat="1" ht="18" customHeight="1" x14ac:dyDescent="0.25"/>
    <row r="179" s="1" customFormat="1" ht="18" customHeight="1" x14ac:dyDescent="0.25"/>
    <row r="180" s="1" customFormat="1" ht="18" customHeight="1" x14ac:dyDescent="0.25"/>
    <row r="181" s="1" customFormat="1" ht="18" customHeight="1" x14ac:dyDescent="0.25"/>
    <row r="182" s="1" customFormat="1" ht="18" customHeight="1" x14ac:dyDescent="0.25"/>
    <row r="183" s="1" customFormat="1" ht="18" customHeight="1" x14ac:dyDescent="0.25"/>
    <row r="184" s="1" customFormat="1" ht="18" customHeight="1" x14ac:dyDescent="0.25"/>
    <row r="185" s="1" customFormat="1" ht="18" customHeight="1" x14ac:dyDescent="0.25"/>
    <row r="186" s="1" customFormat="1" ht="18" customHeight="1" x14ac:dyDescent="0.25"/>
    <row r="187" s="1" customFormat="1" ht="18" customHeight="1" x14ac:dyDescent="0.25"/>
    <row r="188" s="1" customFormat="1" ht="18" customHeight="1" x14ac:dyDescent="0.25"/>
    <row r="189" s="1" customFormat="1" ht="18" customHeight="1" x14ac:dyDescent="0.25"/>
    <row r="190" s="1" customFormat="1" ht="18" customHeight="1" x14ac:dyDescent="0.25"/>
    <row r="191" s="1" customFormat="1" ht="18" customHeight="1" x14ac:dyDescent="0.25"/>
    <row r="192" s="1" customFormat="1" ht="18" customHeight="1" x14ac:dyDescent="0.25"/>
    <row r="193" s="1" customFormat="1" ht="18" customHeight="1" x14ac:dyDescent="0.25"/>
    <row r="194" s="1" customFormat="1" ht="18" customHeight="1" x14ac:dyDescent="0.25"/>
    <row r="195" s="1" customFormat="1" ht="18" customHeight="1" x14ac:dyDescent="0.25"/>
    <row r="196" s="1" customFormat="1" ht="18" customHeight="1" x14ac:dyDescent="0.25"/>
    <row r="197" s="1" customFormat="1" ht="18" customHeight="1" x14ac:dyDescent="0.25"/>
    <row r="198" s="1" customFormat="1" ht="18" customHeigh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305" ht="18.75" customHeight="1" x14ac:dyDescent="0.25"/>
  </sheetData>
  <sheetProtection algorithmName="SHA-512" hashValue="Md06glkBnFn6u9sP77WqE/3hFrxIwdf2FROdpR3Mf9OS1J1dn8Q/JG+VGmeBk1AMfBKO5IZctBFrzXsv+G5U+A==" saltValue="DVd/EWU9ZCDEilP3vBXgog==" spinCount="100000" sheet="1" objects="1" scenarios="1"/>
  <mergeCells count="27">
    <mergeCell ref="HO38:HQ38"/>
    <mergeCell ref="IJ38:IL38"/>
    <mergeCell ref="C8:AO9"/>
    <mergeCell ref="HC35:IO35"/>
    <mergeCell ref="HS36:HU36"/>
    <mergeCell ref="HO37:HQ37"/>
    <mergeCell ref="IJ37:IL37"/>
    <mergeCell ref="II52:IM52"/>
    <mergeCell ref="II40:IM41"/>
    <mergeCell ref="II42:IM42"/>
    <mergeCell ref="II43:IM43"/>
    <mergeCell ref="II44:IM44"/>
    <mergeCell ref="II45:IM45"/>
    <mergeCell ref="II46:IM46"/>
    <mergeCell ref="II47:IM47"/>
    <mergeCell ref="II48:IM48"/>
    <mergeCell ref="II49:IM49"/>
    <mergeCell ref="II50:IM50"/>
    <mergeCell ref="II51:IM51"/>
    <mergeCell ref="HL60:HY60"/>
    <mergeCell ref="HZ60:IC60"/>
    <mergeCell ref="II53:IM53"/>
    <mergeCell ref="II54:IM54"/>
    <mergeCell ref="II55:IM55"/>
    <mergeCell ref="II56:IM56"/>
    <mergeCell ref="II57:IM57"/>
    <mergeCell ref="II58:IM58"/>
  </mergeCell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ACCF9-BD48-4B03-8FB2-4D3BECC8B30F}">
  <sheetPr codeName="Sheet4">
    <pageSetUpPr fitToPage="1"/>
  </sheetPr>
  <dimension ref="B1:IO305"/>
  <sheetViews>
    <sheetView zoomScaleNormal="100" workbookViewId="0">
      <selection activeCell="BL44" sqref="BL44"/>
    </sheetView>
  </sheetViews>
  <sheetFormatPr defaultRowHeight="15" x14ac:dyDescent="0.25"/>
  <cols>
    <col min="1" max="128" width="2.7109375" style="1" customWidth="1"/>
    <col min="129" max="131" width="2.7109375" style="2" customWidth="1"/>
    <col min="132" max="133" width="2.7109375" style="1" customWidth="1"/>
    <col min="134" max="148" width="2.7109375" style="3" customWidth="1"/>
    <col min="149" max="167" width="2.7109375" style="1" customWidth="1"/>
    <col min="168" max="168" width="9.140625" style="1" customWidth="1"/>
    <col min="169" max="169" width="0.28515625" style="1" customWidth="1"/>
    <col min="170" max="189" width="9.140625" style="1" customWidth="1"/>
    <col min="190" max="249" width="2.7109375" style="1" customWidth="1"/>
    <col min="250" max="250" width="9.140625" style="1" customWidth="1"/>
    <col min="251" max="16384" width="9.140625" style="1"/>
  </cols>
  <sheetData>
    <row r="1" spans="2:148" ht="18" customHeight="1" x14ac:dyDescent="0.25"/>
    <row r="2" spans="2:148"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48" ht="18" customHeight="1" x14ac:dyDescent="0.25">
      <c r="B3" s="7"/>
      <c r="AO3" s="8" t="s">
        <v>0</v>
      </c>
      <c r="AP3" s="9"/>
      <c r="AR3" s="7"/>
      <c r="CF3" s="9"/>
    </row>
    <row r="4" spans="2:148" ht="18" customHeight="1" x14ac:dyDescent="0.25">
      <c r="B4" s="7"/>
      <c r="AO4" s="10" t="s">
        <v>1</v>
      </c>
      <c r="AP4" s="9"/>
      <c r="AR4" s="7"/>
      <c r="CF4" s="9"/>
      <c r="DY4" s="1"/>
      <c r="DZ4" s="1"/>
      <c r="EA4" s="1"/>
      <c r="ED4" s="1"/>
      <c r="EE4" s="1"/>
      <c r="EF4" s="1"/>
      <c r="EG4" s="1"/>
      <c r="EH4" s="1"/>
      <c r="EI4" s="1"/>
      <c r="EJ4" s="1"/>
      <c r="EK4" s="1"/>
      <c r="EL4" s="1"/>
      <c r="EM4" s="1"/>
      <c r="EN4" s="1"/>
      <c r="EO4" s="1"/>
      <c r="EP4" s="1"/>
      <c r="EQ4" s="1"/>
      <c r="ER4" s="1"/>
    </row>
    <row r="5" spans="2:148" ht="18" customHeight="1" thickBot="1" x14ac:dyDescent="0.3">
      <c r="B5" s="7"/>
      <c r="AO5" s="10" t="s">
        <v>2</v>
      </c>
      <c r="AP5" s="9"/>
      <c r="AR5" s="7"/>
      <c r="AS5" s="11" t="s">
        <v>46</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DY5" s="1"/>
      <c r="DZ5" s="1"/>
      <c r="EA5" s="1"/>
      <c r="ED5" s="1"/>
      <c r="EE5" s="1"/>
      <c r="EF5" s="1"/>
      <c r="EG5" s="1"/>
      <c r="EH5" s="1"/>
      <c r="EI5" s="1"/>
      <c r="EJ5" s="1"/>
      <c r="EK5" s="1"/>
      <c r="EL5" s="1"/>
      <c r="EM5" s="1"/>
      <c r="EN5" s="1"/>
      <c r="EO5" s="1"/>
      <c r="EP5" s="1"/>
      <c r="EQ5" s="1"/>
      <c r="ER5" s="1"/>
    </row>
    <row r="6" spans="2:148"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DY6" s="1"/>
      <c r="DZ6" s="1"/>
      <c r="EA6" s="1"/>
      <c r="ED6" s="1"/>
      <c r="EE6" s="1"/>
      <c r="EF6" s="1"/>
      <c r="EG6" s="1"/>
      <c r="EH6" s="1"/>
      <c r="EI6" s="1"/>
      <c r="EJ6" s="1"/>
      <c r="EK6" s="1"/>
      <c r="EL6" s="1"/>
      <c r="EM6" s="1"/>
      <c r="EN6" s="1"/>
      <c r="EO6" s="1"/>
      <c r="EP6" s="1"/>
      <c r="EQ6" s="1"/>
      <c r="ER6" s="1"/>
    </row>
    <row r="7" spans="2:148" ht="18" customHeight="1" x14ac:dyDescent="0.25">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DY7" s="1"/>
      <c r="DZ7" s="1"/>
      <c r="EA7" s="1"/>
      <c r="ED7" s="1"/>
      <c r="EE7" s="1"/>
      <c r="EF7" s="1"/>
      <c r="EG7" s="1"/>
      <c r="EH7" s="1"/>
      <c r="EI7" s="1"/>
      <c r="EJ7" s="1"/>
      <c r="EK7" s="1"/>
      <c r="EL7" s="1"/>
      <c r="EM7" s="1"/>
      <c r="EN7" s="1"/>
      <c r="EO7" s="1"/>
      <c r="EP7" s="1"/>
      <c r="EQ7" s="1"/>
      <c r="ER7" s="1"/>
    </row>
    <row r="8" spans="2:148" ht="18" customHeight="1" x14ac:dyDescent="0.25">
      <c r="B8" s="7"/>
      <c r="C8" s="97" t="s">
        <v>69</v>
      </c>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
      <c r="AR8" s="7"/>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9"/>
      <c r="DY8" s="1"/>
      <c r="DZ8" s="1"/>
      <c r="EA8" s="1"/>
      <c r="ED8" s="1"/>
      <c r="EE8" s="1"/>
      <c r="EF8" s="1"/>
      <c r="EG8" s="1"/>
      <c r="EH8" s="1"/>
      <c r="EI8" s="1"/>
      <c r="EJ8" s="1"/>
      <c r="EK8" s="1"/>
      <c r="EL8" s="1"/>
      <c r="EM8" s="1"/>
      <c r="EN8" s="1"/>
      <c r="EO8" s="1"/>
      <c r="EP8" s="1"/>
      <c r="EQ8" s="1"/>
      <c r="ER8" s="1"/>
    </row>
    <row r="9" spans="2:148" ht="18" customHeight="1" x14ac:dyDescent="0.25">
      <c r="B9" s="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
      <c r="AR9" s="7"/>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9"/>
      <c r="DY9" s="1"/>
      <c r="DZ9" s="1"/>
      <c r="EA9" s="1"/>
      <c r="ED9" s="1"/>
      <c r="EE9" s="1"/>
      <c r="EF9" s="1"/>
      <c r="EG9" s="1"/>
      <c r="EH9" s="1"/>
      <c r="EI9" s="1"/>
      <c r="EJ9" s="1"/>
      <c r="EK9" s="1"/>
      <c r="EL9" s="1"/>
      <c r="EM9" s="1"/>
      <c r="EN9" s="1"/>
      <c r="EO9" s="1"/>
      <c r="EP9" s="1"/>
      <c r="EQ9" s="1"/>
      <c r="ER9" s="1"/>
    </row>
    <row r="10" spans="2:148" ht="18" customHeight="1" x14ac:dyDescent="0.25">
      <c r="B10" s="7"/>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9"/>
      <c r="AR10" s="7"/>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9"/>
      <c r="DY10" s="1"/>
      <c r="DZ10" s="1"/>
      <c r="EA10" s="1"/>
      <c r="ED10" s="1"/>
      <c r="EE10" s="1"/>
      <c r="EF10" s="1"/>
      <c r="EG10" s="1"/>
      <c r="EH10" s="1"/>
      <c r="EI10" s="1"/>
      <c r="EJ10" s="1"/>
      <c r="EK10" s="1"/>
      <c r="EL10" s="1"/>
      <c r="EM10" s="1"/>
      <c r="EN10" s="1"/>
      <c r="EO10" s="1"/>
      <c r="EP10" s="1"/>
      <c r="EQ10" s="1"/>
      <c r="ER10" s="1"/>
    </row>
    <row r="11" spans="2:148" ht="18" customHeight="1" x14ac:dyDescent="0.25">
      <c r="B11" s="7"/>
      <c r="C11" s="43"/>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9"/>
      <c r="AR11" s="7"/>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9"/>
      <c r="DY11" s="1"/>
      <c r="DZ11" s="1"/>
      <c r="EA11" s="1"/>
      <c r="ED11" s="1"/>
      <c r="EE11" s="1"/>
      <c r="EF11" s="1"/>
      <c r="EG11" s="1"/>
      <c r="EH11" s="1"/>
      <c r="EI11" s="1"/>
      <c r="EJ11" s="1"/>
      <c r="EK11" s="1"/>
      <c r="EL11" s="1"/>
      <c r="EM11" s="1"/>
      <c r="EN11" s="1"/>
      <c r="EO11" s="1"/>
      <c r="EP11" s="1"/>
      <c r="EQ11" s="1"/>
      <c r="ER11" s="1"/>
    </row>
    <row r="12" spans="2:148" ht="18" customHeight="1" x14ac:dyDescent="0.25">
      <c r="B12" s="7"/>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9"/>
      <c r="AR12" s="7"/>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9"/>
      <c r="DY12" s="1"/>
      <c r="DZ12" s="1"/>
      <c r="EA12" s="1"/>
      <c r="ED12" s="1"/>
      <c r="EE12" s="1"/>
      <c r="EF12" s="1"/>
      <c r="EG12" s="1"/>
      <c r="EH12" s="1"/>
      <c r="EI12" s="1"/>
      <c r="EJ12" s="1"/>
      <c r="EK12" s="1"/>
      <c r="EL12" s="1"/>
      <c r="EM12" s="1"/>
      <c r="EN12" s="1"/>
      <c r="EO12" s="1"/>
      <c r="EP12" s="1"/>
      <c r="EQ12" s="1"/>
      <c r="ER12" s="1"/>
    </row>
    <row r="13" spans="2:148" ht="18" customHeight="1" x14ac:dyDescent="0.25">
      <c r="B13" s="7"/>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9"/>
      <c r="AR13" s="7"/>
      <c r="CF13" s="9"/>
      <c r="DY13" s="1"/>
      <c r="DZ13" s="1"/>
      <c r="EA13" s="1"/>
      <c r="ED13" s="1"/>
      <c r="EE13" s="1"/>
      <c r="EF13" s="1"/>
      <c r="EG13" s="1"/>
      <c r="EH13" s="1"/>
      <c r="EI13" s="1"/>
      <c r="EJ13" s="1"/>
      <c r="EK13" s="1"/>
      <c r="EL13" s="1"/>
      <c r="EM13" s="1"/>
      <c r="EN13" s="1"/>
      <c r="EO13" s="1"/>
      <c r="EP13" s="1"/>
      <c r="EQ13" s="1"/>
      <c r="ER13" s="1"/>
    </row>
    <row r="14" spans="2:148" ht="18" customHeight="1" x14ac:dyDescent="0.25">
      <c r="B14" s="7"/>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9"/>
      <c r="AR14" s="7"/>
      <c r="CF14" s="9"/>
      <c r="DY14" s="1"/>
      <c r="DZ14" s="1"/>
      <c r="EA14" s="1"/>
      <c r="ED14" s="1"/>
      <c r="EE14" s="1"/>
      <c r="EF14" s="1"/>
      <c r="EG14" s="1"/>
      <c r="EH14" s="1"/>
      <c r="EI14" s="1"/>
      <c r="EJ14" s="1"/>
      <c r="EK14" s="1"/>
      <c r="EL14" s="1"/>
      <c r="EM14" s="1"/>
      <c r="EN14" s="1"/>
      <c r="EO14" s="1"/>
      <c r="EP14" s="1"/>
      <c r="EQ14" s="1"/>
      <c r="ER14" s="1"/>
    </row>
    <row r="15" spans="2:148" ht="18" customHeight="1" x14ac:dyDescent="0.25">
      <c r="B15" s="7"/>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9"/>
      <c r="AR15" s="7"/>
      <c r="CF15" s="9"/>
      <c r="DY15" s="1"/>
      <c r="DZ15" s="1"/>
      <c r="EA15" s="1"/>
      <c r="ED15" s="1"/>
      <c r="EE15" s="1"/>
      <c r="EF15" s="1"/>
      <c r="EG15" s="1"/>
      <c r="EH15" s="1"/>
      <c r="EI15" s="1"/>
      <c r="EJ15" s="1"/>
      <c r="EK15" s="1"/>
      <c r="EL15" s="1"/>
      <c r="EM15" s="1"/>
      <c r="EN15" s="1"/>
      <c r="EO15" s="1"/>
      <c r="EP15" s="1"/>
      <c r="EQ15" s="1"/>
      <c r="ER15" s="1"/>
    </row>
    <row r="16" spans="2:148" ht="18" customHeight="1" x14ac:dyDescent="0.25">
      <c r="B16" s="7"/>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9"/>
      <c r="AR16" s="7"/>
      <c r="CF16" s="9"/>
      <c r="DY16" s="1"/>
      <c r="DZ16" s="1"/>
      <c r="EA16" s="1"/>
      <c r="ED16" s="1"/>
      <c r="EE16" s="1"/>
      <c r="EF16" s="1"/>
      <c r="EG16" s="1"/>
      <c r="EH16" s="1"/>
      <c r="EI16" s="1"/>
      <c r="EJ16" s="1"/>
      <c r="EK16" s="1"/>
      <c r="EL16" s="1"/>
      <c r="EM16" s="1"/>
      <c r="EN16" s="1"/>
      <c r="EO16" s="1"/>
      <c r="EP16" s="1"/>
      <c r="EQ16" s="1"/>
      <c r="ER16" s="1"/>
    </row>
    <row r="17" spans="2:148" ht="18" customHeight="1" x14ac:dyDescent="0.25">
      <c r="B17" s="7"/>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9"/>
      <c r="AR17" s="7"/>
      <c r="CF17" s="9"/>
      <c r="DY17" s="1"/>
      <c r="DZ17" s="1"/>
      <c r="EA17" s="1"/>
      <c r="ED17" s="1"/>
      <c r="EE17" s="1"/>
      <c r="EF17" s="1"/>
      <c r="EG17" s="1"/>
      <c r="EH17" s="1"/>
      <c r="EI17" s="1"/>
      <c r="EJ17" s="1"/>
      <c r="EK17" s="1"/>
      <c r="EL17" s="1"/>
      <c r="EM17" s="1"/>
      <c r="EN17" s="1"/>
      <c r="EO17" s="1"/>
      <c r="EP17" s="1"/>
      <c r="EQ17" s="1"/>
      <c r="ER17" s="1"/>
    </row>
    <row r="18" spans="2:148" ht="18" customHeight="1" x14ac:dyDescent="0.25">
      <c r="B18" s="7"/>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9"/>
      <c r="AR18" s="7"/>
      <c r="CF18" s="9"/>
      <c r="DY18" s="1"/>
      <c r="DZ18" s="1"/>
      <c r="EA18" s="1"/>
      <c r="ED18" s="1"/>
      <c r="EE18" s="1"/>
      <c r="EF18" s="1"/>
      <c r="EG18" s="1"/>
      <c r="EH18" s="1"/>
      <c r="EI18" s="1"/>
      <c r="EJ18" s="1"/>
      <c r="EK18" s="1"/>
      <c r="EL18" s="1"/>
      <c r="EM18" s="1"/>
      <c r="EN18" s="1"/>
      <c r="EO18" s="1"/>
      <c r="EP18" s="1"/>
      <c r="EQ18" s="1"/>
      <c r="ER18" s="1"/>
    </row>
    <row r="19" spans="2:148" ht="18" customHeight="1" x14ac:dyDescent="0.25">
      <c r="B19" s="7"/>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9"/>
      <c r="AR19" s="7"/>
      <c r="CF19" s="9"/>
      <c r="DY19" s="1"/>
      <c r="DZ19" s="1"/>
      <c r="EA19" s="1"/>
      <c r="ED19" s="1"/>
      <c r="EE19" s="1"/>
      <c r="EF19" s="1"/>
      <c r="EG19" s="1"/>
      <c r="EH19" s="1"/>
      <c r="EI19" s="1"/>
      <c r="EJ19" s="1"/>
      <c r="EK19" s="1"/>
      <c r="EL19" s="1"/>
      <c r="EM19" s="1"/>
      <c r="EN19" s="1"/>
      <c r="EO19" s="1"/>
      <c r="EP19" s="1"/>
      <c r="EQ19" s="1"/>
      <c r="ER19" s="1"/>
    </row>
    <row r="20" spans="2:148" ht="18" customHeight="1" x14ac:dyDescent="0.25">
      <c r="B20" s="7"/>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9"/>
      <c r="AR20" s="7"/>
      <c r="CF20" s="9"/>
      <c r="DY20" s="1"/>
      <c r="DZ20" s="1"/>
      <c r="EA20" s="1"/>
      <c r="ED20" s="1"/>
      <c r="EE20" s="1"/>
      <c r="EF20" s="1"/>
      <c r="EG20" s="1"/>
      <c r="EH20" s="1"/>
      <c r="EI20" s="1"/>
      <c r="EJ20" s="1"/>
      <c r="EK20" s="1"/>
      <c r="EL20" s="1"/>
      <c r="EM20" s="1"/>
      <c r="EN20" s="1"/>
      <c r="EO20" s="1"/>
      <c r="EP20" s="1"/>
      <c r="EQ20" s="1"/>
      <c r="ER20" s="1"/>
    </row>
    <row r="21" spans="2:148" ht="18" customHeight="1" x14ac:dyDescent="0.25">
      <c r="B21" s="7"/>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9"/>
      <c r="AR21" s="7"/>
      <c r="CF21" s="9"/>
      <c r="DY21" s="1"/>
      <c r="DZ21" s="1"/>
      <c r="EA21" s="1"/>
      <c r="ED21" s="1"/>
      <c r="EE21" s="1"/>
      <c r="EF21" s="1"/>
      <c r="EG21" s="1"/>
      <c r="EH21" s="1"/>
      <c r="EI21" s="1"/>
      <c r="EJ21" s="1"/>
      <c r="EK21" s="1"/>
      <c r="EL21" s="1"/>
      <c r="EM21" s="1"/>
      <c r="EN21" s="1"/>
      <c r="EO21" s="1"/>
      <c r="EP21" s="1"/>
      <c r="EQ21" s="1"/>
      <c r="ER21" s="1"/>
    </row>
    <row r="22" spans="2:148" ht="18" customHeight="1" x14ac:dyDescent="0.25">
      <c r="B22" s="7"/>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9"/>
      <c r="AR22" s="7"/>
      <c r="CF22" s="9"/>
      <c r="DY22" s="1"/>
      <c r="DZ22" s="1"/>
      <c r="EA22" s="1"/>
      <c r="ED22" s="1"/>
      <c r="EE22" s="1"/>
      <c r="EF22" s="1"/>
      <c r="EG22" s="1"/>
      <c r="EH22" s="1"/>
      <c r="EI22" s="1"/>
      <c r="EJ22" s="1"/>
      <c r="EK22" s="1"/>
      <c r="EL22" s="1"/>
      <c r="EM22" s="1"/>
      <c r="EN22" s="1"/>
      <c r="EO22" s="1"/>
      <c r="EP22" s="1"/>
      <c r="EQ22" s="1"/>
      <c r="ER22" s="1"/>
    </row>
    <row r="23" spans="2:148" ht="18" customHeight="1" x14ac:dyDescent="0.25">
      <c r="B23" s="7"/>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9"/>
      <c r="AR23" s="7"/>
      <c r="CF23" s="9"/>
      <c r="DY23" s="1"/>
      <c r="DZ23" s="1"/>
      <c r="EA23" s="1"/>
      <c r="ED23" s="1"/>
      <c r="EE23" s="1"/>
      <c r="EF23" s="1"/>
      <c r="EG23" s="1"/>
      <c r="EH23" s="1"/>
      <c r="EI23" s="1"/>
      <c r="EJ23" s="1"/>
      <c r="EK23" s="1"/>
      <c r="EL23" s="1"/>
      <c r="EM23" s="1"/>
      <c r="EN23" s="1"/>
      <c r="EO23" s="1"/>
      <c r="EP23" s="1"/>
      <c r="EQ23" s="1"/>
      <c r="ER23" s="1"/>
    </row>
    <row r="24" spans="2:148" ht="18" customHeight="1" x14ac:dyDescent="0.25">
      <c r="B24" s="7"/>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9"/>
      <c r="AR24" s="7"/>
      <c r="CF24" s="9"/>
      <c r="DY24" s="1"/>
      <c r="DZ24" s="1"/>
      <c r="EA24" s="1"/>
      <c r="ED24" s="1"/>
      <c r="EE24" s="1"/>
      <c r="EF24" s="1"/>
      <c r="EG24" s="1"/>
      <c r="EH24" s="1"/>
      <c r="EI24" s="1"/>
      <c r="EJ24" s="1"/>
      <c r="EK24" s="1"/>
      <c r="EL24" s="1"/>
      <c r="EM24" s="1"/>
      <c r="EN24" s="1"/>
      <c r="EO24" s="1"/>
      <c r="EP24" s="1"/>
      <c r="EQ24" s="1"/>
      <c r="ER24" s="1"/>
    </row>
    <row r="25" spans="2:148" ht="18" customHeight="1" x14ac:dyDescent="0.3">
      <c r="B25" s="7"/>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20"/>
      <c r="AR25" s="7"/>
      <c r="CF25" s="9"/>
      <c r="DY25" s="1"/>
      <c r="DZ25" s="1"/>
      <c r="EA25" s="1"/>
      <c r="ED25" s="1"/>
      <c r="EE25" s="1"/>
      <c r="EF25" s="1"/>
      <c r="EG25" s="1"/>
      <c r="EH25" s="1"/>
      <c r="EI25" s="1"/>
      <c r="EJ25" s="1"/>
      <c r="EK25" s="1"/>
      <c r="EL25" s="1"/>
      <c r="EM25" s="1"/>
      <c r="EN25" s="1"/>
      <c r="EO25" s="1"/>
      <c r="EP25" s="1"/>
      <c r="EQ25" s="1"/>
      <c r="ER25" s="1"/>
    </row>
    <row r="26" spans="2:148" ht="18" customHeight="1" x14ac:dyDescent="0.25">
      <c r="B26" s="7"/>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9"/>
      <c r="AR26" s="7"/>
      <c r="CF26" s="21"/>
      <c r="DY26" s="1"/>
      <c r="DZ26" s="1"/>
      <c r="EA26" s="1"/>
      <c r="ED26" s="1"/>
      <c r="EE26" s="1"/>
      <c r="EF26" s="1"/>
      <c r="EG26" s="1"/>
      <c r="EH26" s="1"/>
      <c r="EI26" s="1"/>
      <c r="EJ26" s="1"/>
      <c r="EK26" s="1"/>
      <c r="EL26" s="1"/>
      <c r="EM26" s="1"/>
      <c r="EN26" s="1"/>
      <c r="EO26" s="1"/>
      <c r="EP26" s="1"/>
      <c r="EQ26" s="1"/>
      <c r="ER26" s="1"/>
    </row>
    <row r="27" spans="2:148" ht="18" customHeight="1" x14ac:dyDescent="0.25">
      <c r="B27" s="7"/>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9"/>
      <c r="AR27" s="7"/>
      <c r="CF27" s="9"/>
      <c r="DY27" s="1"/>
      <c r="DZ27" s="1"/>
      <c r="EA27" s="1"/>
      <c r="ED27" s="1"/>
      <c r="EE27" s="1"/>
      <c r="EF27" s="1"/>
      <c r="EG27" s="1"/>
      <c r="EH27" s="1"/>
      <c r="EI27" s="1"/>
      <c r="EJ27" s="1"/>
      <c r="EK27" s="1"/>
      <c r="EL27" s="1"/>
      <c r="EM27" s="1"/>
      <c r="EN27" s="1"/>
      <c r="EO27" s="1"/>
      <c r="EP27" s="1"/>
      <c r="EQ27" s="1"/>
      <c r="ER27" s="1"/>
    </row>
    <row r="28" spans="2:148" ht="18" customHeight="1" x14ac:dyDescent="0.25">
      <c r="B28" s="7"/>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9"/>
      <c r="AR28" s="7"/>
      <c r="CF28" s="9"/>
      <c r="DY28" s="1"/>
      <c r="DZ28" s="1"/>
      <c r="EA28" s="1"/>
      <c r="ED28" s="1"/>
      <c r="EE28" s="1"/>
      <c r="EF28" s="1"/>
      <c r="EG28" s="1"/>
      <c r="EH28" s="1"/>
      <c r="EI28" s="1"/>
      <c r="EJ28" s="1"/>
      <c r="EK28" s="1"/>
      <c r="EL28" s="1"/>
      <c r="EM28" s="1"/>
      <c r="EN28" s="1"/>
      <c r="EO28" s="1"/>
      <c r="EP28" s="1"/>
      <c r="EQ28" s="1"/>
      <c r="ER28" s="1"/>
    </row>
    <row r="29" spans="2:148" ht="18" customHeight="1" x14ac:dyDescent="0.3">
      <c r="B29" s="7"/>
      <c r="C29" s="44"/>
      <c r="D29" s="44"/>
      <c r="E29" s="44"/>
      <c r="F29" s="44"/>
      <c r="G29" s="44"/>
      <c r="H29" s="44"/>
      <c r="I29" s="44"/>
      <c r="J29" s="44"/>
      <c r="K29" s="44"/>
      <c r="L29" s="44"/>
      <c r="M29" s="44"/>
      <c r="N29" s="44"/>
      <c r="O29" s="44"/>
      <c r="P29" s="44"/>
      <c r="Q29" s="44"/>
      <c r="R29" s="44"/>
      <c r="AP29" s="9"/>
      <c r="AR29" s="7"/>
      <c r="CF29" s="9"/>
      <c r="DY29" s="1"/>
      <c r="DZ29" s="1"/>
      <c r="EA29" s="1"/>
      <c r="ED29" s="1"/>
      <c r="EE29" s="1"/>
      <c r="EF29" s="1"/>
      <c r="EG29" s="1"/>
      <c r="EH29" s="1"/>
      <c r="EI29" s="1"/>
      <c r="EJ29" s="1"/>
      <c r="EK29" s="1"/>
      <c r="EL29" s="1"/>
      <c r="EM29" s="1"/>
      <c r="EN29" s="1"/>
      <c r="EO29" s="1"/>
      <c r="EP29" s="1"/>
      <c r="EQ29" s="1"/>
      <c r="ER29" s="1"/>
    </row>
    <row r="30" spans="2:148" ht="18" customHeight="1" x14ac:dyDescent="0.3">
      <c r="B30" s="7"/>
      <c r="C30" s="45"/>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9"/>
      <c r="AR30" s="7"/>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9"/>
      <c r="DY30" s="1"/>
      <c r="DZ30" s="1"/>
      <c r="EA30" s="1"/>
      <c r="ED30" s="1"/>
      <c r="EE30" s="1"/>
      <c r="EF30" s="1"/>
      <c r="EG30" s="1"/>
      <c r="EH30" s="1"/>
      <c r="EI30" s="1"/>
      <c r="EJ30" s="1"/>
      <c r="EK30" s="1"/>
      <c r="EL30" s="1"/>
      <c r="EM30" s="1"/>
      <c r="EN30" s="1"/>
      <c r="EO30" s="1"/>
      <c r="EP30" s="1"/>
      <c r="EQ30" s="1"/>
      <c r="ER30" s="1"/>
    </row>
    <row r="31" spans="2:148" ht="18" customHeight="1" x14ac:dyDescent="0.25">
      <c r="B31" s="7"/>
      <c r="C31" s="46"/>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9"/>
      <c r="AR31" s="7"/>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9"/>
      <c r="DY31" s="1"/>
      <c r="DZ31" s="1"/>
      <c r="EA31" s="1"/>
      <c r="ED31" s="1"/>
      <c r="EE31" s="1"/>
      <c r="EF31" s="1"/>
      <c r="EG31" s="1"/>
      <c r="EH31" s="1"/>
      <c r="EI31" s="1"/>
      <c r="EJ31" s="1"/>
      <c r="EK31" s="1"/>
      <c r="EL31" s="1"/>
      <c r="EM31" s="1"/>
      <c r="EN31" s="1"/>
      <c r="EO31" s="1"/>
      <c r="EP31" s="1"/>
      <c r="EQ31" s="1"/>
      <c r="ER31" s="1"/>
    </row>
    <row r="32" spans="2:148" ht="18" customHeight="1" x14ac:dyDescent="0.25">
      <c r="B32" s="7"/>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9"/>
      <c r="AR32" s="7"/>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9"/>
      <c r="DY32" s="1"/>
      <c r="DZ32" s="1"/>
      <c r="EA32" s="1"/>
      <c r="ED32" s="1"/>
      <c r="EE32" s="1"/>
      <c r="EF32" s="1"/>
      <c r="EG32" s="1"/>
      <c r="EH32" s="1"/>
      <c r="EI32" s="1"/>
      <c r="EJ32" s="1"/>
      <c r="EK32" s="1"/>
      <c r="EL32" s="1"/>
      <c r="EM32" s="1"/>
      <c r="EN32" s="1"/>
      <c r="EO32" s="1"/>
      <c r="EP32" s="1"/>
      <c r="EQ32" s="1"/>
      <c r="ER32" s="1"/>
    </row>
    <row r="33" spans="2:249" ht="18" customHeight="1" x14ac:dyDescent="0.25">
      <c r="B33" s="7"/>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9"/>
      <c r="AR33" s="7"/>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9"/>
      <c r="DY33" s="1"/>
      <c r="DZ33" s="1"/>
      <c r="EA33" s="1"/>
      <c r="ED33" s="1"/>
      <c r="EE33" s="1"/>
      <c r="EF33" s="1"/>
      <c r="EG33" s="1"/>
      <c r="EH33" s="1"/>
      <c r="EI33" s="1"/>
      <c r="EJ33" s="1"/>
      <c r="EK33" s="1"/>
      <c r="EL33" s="1"/>
      <c r="EM33" s="1"/>
      <c r="EN33" s="1"/>
      <c r="EO33" s="1"/>
      <c r="EP33" s="1"/>
      <c r="EQ33" s="1"/>
      <c r="ER33" s="1"/>
    </row>
    <row r="34" spans="2:249" ht="18" customHeight="1" x14ac:dyDescent="0.25">
      <c r="B34" s="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9"/>
      <c r="AR34" s="7"/>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9"/>
      <c r="DY34" s="1"/>
      <c r="DZ34" s="1"/>
      <c r="EA34" s="1"/>
      <c r="ED34" s="1"/>
      <c r="EE34" s="1"/>
      <c r="EF34" s="1"/>
      <c r="EG34" s="1"/>
      <c r="EH34" s="1"/>
      <c r="EI34" s="1"/>
      <c r="EJ34" s="1"/>
      <c r="EK34" s="1"/>
      <c r="EL34" s="1"/>
      <c r="EM34" s="1"/>
      <c r="EN34" s="1"/>
      <c r="EO34" s="1"/>
      <c r="EP34" s="1"/>
      <c r="EQ34" s="1"/>
      <c r="ER34" s="1"/>
    </row>
    <row r="35" spans="2:249" ht="18" customHeight="1" x14ac:dyDescent="0.25">
      <c r="B35" s="7"/>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9"/>
      <c r="AR35" s="7"/>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9"/>
      <c r="DY35" s="1"/>
      <c r="DZ35" s="1"/>
      <c r="EA35" s="1"/>
      <c r="ED35" s="1"/>
      <c r="EE35" s="1"/>
      <c r="EF35" s="1"/>
      <c r="EG35" s="1"/>
      <c r="EH35" s="1"/>
      <c r="EI35" s="1"/>
      <c r="EJ35" s="1"/>
      <c r="EK35" s="1"/>
      <c r="EL35" s="1"/>
      <c r="EM35" s="1"/>
      <c r="EN35" s="1"/>
      <c r="EO35" s="1"/>
      <c r="EP35" s="1"/>
      <c r="EQ35" s="1"/>
      <c r="ER35" s="1"/>
      <c r="HC35" s="91"/>
      <c r="HD35" s="91"/>
      <c r="HE35" s="91"/>
      <c r="HF35" s="91"/>
      <c r="HG35" s="91"/>
      <c r="HH35" s="91"/>
      <c r="HI35" s="91"/>
      <c r="HJ35" s="91"/>
      <c r="HK35" s="91"/>
      <c r="HL35" s="91"/>
      <c r="HM35" s="91"/>
      <c r="HN35" s="91"/>
      <c r="HO35" s="91"/>
      <c r="HP35" s="91"/>
      <c r="HQ35" s="91"/>
      <c r="HR35" s="91"/>
      <c r="HS35" s="91"/>
      <c r="HT35" s="91"/>
      <c r="HU35" s="91"/>
      <c r="HV35" s="91"/>
      <c r="HW35" s="91"/>
      <c r="HX35" s="91"/>
      <c r="HY35" s="91"/>
      <c r="HZ35" s="91"/>
      <c r="IA35" s="91"/>
      <c r="IB35" s="91"/>
      <c r="IC35" s="91"/>
      <c r="ID35" s="91"/>
      <c r="IE35" s="91"/>
      <c r="IF35" s="91"/>
      <c r="IG35" s="91"/>
      <c r="IH35" s="91"/>
      <c r="II35" s="91"/>
      <c r="IJ35" s="91"/>
      <c r="IK35" s="91"/>
      <c r="IL35" s="91"/>
      <c r="IM35" s="91"/>
      <c r="IN35" s="91"/>
      <c r="IO35" s="91"/>
    </row>
    <row r="36" spans="2:249" ht="18" customHeight="1" x14ac:dyDescent="0.25">
      <c r="B36" s="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9"/>
      <c r="AR36" s="7"/>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9"/>
      <c r="DY36" s="1"/>
      <c r="DZ36" s="1"/>
      <c r="EA36" s="1"/>
      <c r="ED36" s="1"/>
      <c r="EE36" s="1"/>
      <c r="EF36" s="1"/>
      <c r="EG36" s="1"/>
      <c r="EH36" s="1"/>
      <c r="EI36" s="1"/>
      <c r="EJ36" s="1"/>
      <c r="EK36" s="1"/>
      <c r="EL36" s="1"/>
      <c r="EM36" s="1"/>
      <c r="EN36" s="1"/>
      <c r="EO36" s="1"/>
      <c r="EP36" s="1"/>
      <c r="EQ36" s="1"/>
      <c r="ER36" s="1"/>
      <c r="HC36" s="16"/>
      <c r="HD36" s="16"/>
      <c r="HE36" s="16"/>
      <c r="HF36" s="16"/>
      <c r="HG36" s="16"/>
      <c r="HH36" s="16"/>
      <c r="HI36" s="16"/>
      <c r="HJ36" s="16"/>
      <c r="HK36" s="16"/>
      <c r="HL36" s="16"/>
      <c r="HM36" s="16"/>
      <c r="HN36" s="16"/>
      <c r="HO36" s="16"/>
      <c r="HP36" s="16"/>
      <c r="HQ36" s="16"/>
      <c r="HR36" s="18"/>
      <c r="HS36" s="92"/>
      <c r="HT36" s="93"/>
      <c r="HU36" s="94"/>
      <c r="HV36" s="22"/>
      <c r="HW36" s="16"/>
      <c r="HX36" s="16"/>
      <c r="HY36" s="16"/>
      <c r="HZ36" s="16"/>
      <c r="IA36" s="16"/>
      <c r="IB36" s="16"/>
      <c r="IC36" s="16"/>
      <c r="ID36" s="16"/>
      <c r="IE36" s="16"/>
      <c r="IF36" s="16"/>
      <c r="IG36" s="16"/>
      <c r="IH36" s="16"/>
      <c r="II36" s="16"/>
      <c r="IJ36" s="16"/>
      <c r="IK36" s="16"/>
      <c r="IL36" s="16"/>
      <c r="IM36" s="16"/>
      <c r="IN36" s="16"/>
      <c r="IO36" s="16"/>
    </row>
    <row r="37" spans="2:249" ht="18" customHeight="1" x14ac:dyDescent="0.25">
      <c r="B37" s="7"/>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9"/>
      <c r="AR37" s="7"/>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9"/>
      <c r="DY37" s="1"/>
      <c r="DZ37" s="1"/>
      <c r="EA37" s="1"/>
      <c r="ED37" s="1"/>
      <c r="EE37" s="1"/>
      <c r="EF37" s="1"/>
      <c r="EG37" s="1"/>
      <c r="EH37" s="1"/>
      <c r="EI37" s="1"/>
      <c r="EJ37" s="1"/>
      <c r="EK37" s="1"/>
      <c r="EL37" s="1"/>
      <c r="EM37" s="1"/>
      <c r="EN37" s="1"/>
      <c r="EO37" s="1"/>
      <c r="EP37" s="1"/>
      <c r="EQ37" s="1"/>
      <c r="ER37" s="1"/>
      <c r="HC37" s="16"/>
      <c r="HD37" s="16"/>
      <c r="HE37" s="16"/>
      <c r="HF37" s="16"/>
      <c r="HG37" s="16"/>
      <c r="HH37" s="16"/>
      <c r="HI37" s="16"/>
      <c r="HJ37" s="16"/>
      <c r="HK37" s="16"/>
      <c r="HL37" s="16"/>
      <c r="HM37" s="16"/>
      <c r="HN37" s="23"/>
      <c r="HO37" s="102"/>
      <c r="HP37" s="102"/>
      <c r="HQ37" s="102"/>
      <c r="HR37" s="16"/>
      <c r="HS37" s="16"/>
      <c r="HT37" s="16"/>
      <c r="HU37" s="16"/>
      <c r="HV37" s="16"/>
      <c r="HW37" s="16"/>
      <c r="HX37" s="16"/>
      <c r="HY37" s="16"/>
      <c r="HZ37" s="16"/>
      <c r="IA37" s="16"/>
      <c r="IB37" s="16"/>
      <c r="IC37" s="16"/>
      <c r="ID37" s="16"/>
      <c r="IE37" s="16"/>
      <c r="IF37" s="16"/>
      <c r="IG37" s="16"/>
      <c r="IH37" s="16"/>
      <c r="II37" s="18"/>
      <c r="IJ37" s="90"/>
      <c r="IK37" s="90"/>
      <c r="IL37" s="90"/>
      <c r="IM37" s="16"/>
      <c r="IN37" s="16"/>
      <c r="IO37" s="16"/>
    </row>
    <row r="38" spans="2:249" ht="18" customHeight="1" x14ac:dyDescent="0.25">
      <c r="B38" s="7"/>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9"/>
      <c r="AR38" s="7"/>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9"/>
      <c r="DY38" s="1"/>
      <c r="DZ38" s="1"/>
      <c r="EA38" s="1"/>
      <c r="ED38" s="1"/>
      <c r="EE38" s="1"/>
      <c r="EF38" s="1"/>
      <c r="EG38" s="1"/>
      <c r="EH38" s="1"/>
      <c r="EI38" s="1"/>
      <c r="EJ38" s="1"/>
      <c r="EK38" s="1"/>
      <c r="EL38" s="1"/>
      <c r="EM38" s="1"/>
      <c r="EN38" s="1"/>
      <c r="EO38" s="1"/>
      <c r="EP38" s="1"/>
      <c r="EQ38" s="1"/>
      <c r="ER38" s="1"/>
      <c r="HN38" s="23"/>
      <c r="HO38" s="90"/>
      <c r="HP38" s="90"/>
      <c r="HQ38" s="90"/>
      <c r="HR38" s="16"/>
      <c r="HS38" s="16"/>
      <c r="HT38" s="16"/>
      <c r="HU38" s="16"/>
      <c r="HV38" s="16"/>
      <c r="HW38" s="16"/>
      <c r="HX38" s="16"/>
      <c r="HY38" s="16"/>
      <c r="HZ38" s="16"/>
      <c r="IA38" s="16"/>
      <c r="IB38" s="16"/>
      <c r="IC38" s="16"/>
      <c r="ID38" s="16"/>
      <c r="IE38" s="16"/>
      <c r="IF38" s="16"/>
      <c r="IG38" s="16"/>
      <c r="IH38" s="16"/>
      <c r="II38" s="18"/>
      <c r="IJ38" s="90"/>
      <c r="IK38" s="90"/>
      <c r="IL38" s="90"/>
      <c r="IM38" s="16"/>
      <c r="IN38" s="16"/>
      <c r="IO38" s="16"/>
    </row>
    <row r="39" spans="2:249" ht="18" customHeight="1" x14ac:dyDescent="0.25">
      <c r="B39" s="7"/>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9"/>
      <c r="AR39" s="7"/>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9"/>
      <c r="DY39" s="1"/>
      <c r="DZ39" s="1"/>
      <c r="EA39" s="1"/>
      <c r="ED39" s="1"/>
      <c r="EE39" s="1"/>
      <c r="EF39" s="1"/>
      <c r="EG39" s="1"/>
      <c r="EH39" s="1"/>
      <c r="EI39" s="1"/>
      <c r="EJ39" s="1"/>
      <c r="EK39" s="1"/>
      <c r="EL39" s="1"/>
      <c r="EM39" s="1"/>
      <c r="EN39" s="1"/>
      <c r="EO39" s="1"/>
      <c r="EP39" s="1"/>
      <c r="EQ39" s="1"/>
      <c r="ER39" s="1"/>
    </row>
    <row r="40" spans="2:249" ht="18" customHeight="1" x14ac:dyDescent="0.25">
      <c r="B40" s="7"/>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9"/>
      <c r="AR40" s="7"/>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9"/>
      <c r="DY40" s="1"/>
      <c r="DZ40" s="1"/>
      <c r="EA40" s="1"/>
      <c r="ED40" s="1"/>
      <c r="EE40" s="1"/>
      <c r="EF40" s="1"/>
      <c r="EG40" s="1"/>
      <c r="EH40" s="1"/>
      <c r="EI40" s="1"/>
      <c r="EJ40" s="1"/>
      <c r="EK40" s="1"/>
      <c r="EL40" s="1"/>
      <c r="EM40" s="1"/>
      <c r="EN40" s="1"/>
      <c r="EO40" s="1"/>
      <c r="EP40" s="1"/>
      <c r="EQ40" s="1"/>
      <c r="ER40" s="1"/>
      <c r="II40" s="100"/>
      <c r="IJ40" s="100"/>
      <c r="IK40" s="100"/>
      <c r="IL40" s="100"/>
      <c r="IM40" s="100"/>
    </row>
    <row r="41" spans="2:249" ht="18" customHeight="1" x14ac:dyDescent="0.25">
      <c r="B41" s="7"/>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9"/>
      <c r="AR41" s="7"/>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9"/>
      <c r="DY41" s="1"/>
      <c r="DZ41" s="1"/>
      <c r="EA41" s="1"/>
      <c r="ED41" s="1"/>
      <c r="EE41" s="1"/>
      <c r="EF41" s="1"/>
      <c r="EG41" s="1"/>
      <c r="EH41" s="1"/>
      <c r="EI41" s="1"/>
      <c r="EJ41" s="1"/>
      <c r="EK41" s="1"/>
      <c r="EL41" s="1"/>
      <c r="EM41" s="1"/>
      <c r="EN41" s="1"/>
      <c r="EO41" s="1"/>
      <c r="EP41" s="1"/>
      <c r="EQ41" s="1"/>
      <c r="ER41" s="1"/>
      <c r="II41" s="101"/>
      <c r="IJ41" s="101"/>
      <c r="IK41" s="101"/>
      <c r="IL41" s="101"/>
      <c r="IM41" s="101"/>
    </row>
    <row r="42" spans="2:249" ht="18" customHeight="1" x14ac:dyDescent="0.25">
      <c r="B42" s="7"/>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9"/>
      <c r="AR42" s="7"/>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9"/>
      <c r="DY42" s="1"/>
      <c r="DZ42" s="1"/>
      <c r="EA42" s="1"/>
      <c r="ED42" s="1"/>
      <c r="EE42" s="1"/>
      <c r="EF42" s="1"/>
      <c r="EG42" s="1"/>
      <c r="EH42" s="1"/>
      <c r="EI42" s="1"/>
      <c r="EJ42" s="1"/>
      <c r="EK42" s="1"/>
      <c r="EL42" s="1"/>
      <c r="EM42" s="1"/>
      <c r="EN42" s="1"/>
      <c r="EO42" s="1"/>
      <c r="EP42" s="1"/>
      <c r="EQ42" s="1"/>
      <c r="ER42" s="1"/>
      <c r="II42" s="99"/>
      <c r="IJ42" s="99"/>
      <c r="IK42" s="99"/>
      <c r="IL42" s="99"/>
      <c r="IM42" s="99"/>
    </row>
    <row r="43" spans="2:249" ht="18" customHeight="1" x14ac:dyDescent="0.25">
      <c r="B43" s="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9"/>
      <c r="AR43" s="7"/>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9"/>
      <c r="DY43" s="1"/>
      <c r="DZ43" s="1"/>
      <c r="EA43" s="1"/>
      <c r="ED43" s="1"/>
      <c r="EE43" s="1"/>
      <c r="EF43" s="1"/>
      <c r="EG43" s="1"/>
      <c r="EH43" s="1"/>
      <c r="EI43" s="1"/>
      <c r="EJ43" s="1"/>
      <c r="EK43" s="1"/>
      <c r="EL43" s="1"/>
      <c r="EM43" s="1"/>
      <c r="EN43" s="1"/>
      <c r="EO43" s="1"/>
      <c r="EP43" s="1"/>
      <c r="EQ43" s="1"/>
      <c r="ER43" s="1"/>
      <c r="II43" s="90"/>
      <c r="IJ43" s="90"/>
      <c r="IK43" s="90"/>
      <c r="IL43" s="90"/>
      <c r="IM43" s="90"/>
    </row>
    <row r="44" spans="2:249" ht="18" customHeight="1" x14ac:dyDescent="0.25">
      <c r="B44" s="7"/>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9"/>
      <c r="AR44" s="7"/>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9"/>
      <c r="DY44" s="1"/>
      <c r="DZ44" s="1"/>
      <c r="EA44" s="1"/>
      <c r="ED44" s="1"/>
      <c r="EE44" s="1"/>
      <c r="EF44" s="1"/>
      <c r="EG44" s="1"/>
      <c r="EH44" s="1"/>
      <c r="EI44" s="1"/>
      <c r="EJ44" s="1"/>
      <c r="EK44" s="1"/>
      <c r="EL44" s="1"/>
      <c r="EM44" s="1"/>
      <c r="EN44" s="1"/>
      <c r="EO44" s="1"/>
      <c r="EP44" s="1"/>
      <c r="EQ44" s="1"/>
      <c r="ER44" s="1"/>
      <c r="II44" s="90"/>
      <c r="IJ44" s="90"/>
      <c r="IK44" s="90"/>
      <c r="IL44" s="90"/>
      <c r="IM44" s="90"/>
    </row>
    <row r="45" spans="2:249" ht="18" customHeight="1" x14ac:dyDescent="0.25">
      <c r="B45" s="7"/>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9"/>
      <c r="AR45" s="7"/>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9"/>
      <c r="DY45" s="1"/>
      <c r="DZ45" s="1"/>
      <c r="EA45" s="1"/>
      <c r="ED45" s="1"/>
      <c r="EE45" s="1"/>
      <c r="EF45" s="1"/>
      <c r="EG45" s="1"/>
      <c r="EH45" s="1"/>
      <c r="EI45" s="1"/>
      <c r="EJ45" s="1"/>
      <c r="EK45" s="1"/>
      <c r="EL45" s="1"/>
      <c r="EM45" s="1"/>
      <c r="EN45" s="1"/>
      <c r="EO45" s="1"/>
      <c r="EP45" s="1"/>
      <c r="EQ45" s="1"/>
      <c r="ER45" s="1"/>
      <c r="II45" s="90"/>
      <c r="IJ45" s="90"/>
      <c r="IK45" s="90"/>
      <c r="IL45" s="90"/>
      <c r="IM45" s="90"/>
    </row>
    <row r="46" spans="2:249" ht="18" customHeight="1" x14ac:dyDescent="0.25">
      <c r="B46" s="7"/>
      <c r="AP46" s="25"/>
      <c r="AR46" s="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9"/>
      <c r="DY46" s="1"/>
      <c r="DZ46" s="1"/>
      <c r="EA46" s="1"/>
      <c r="ED46" s="1"/>
      <c r="EE46" s="1"/>
      <c r="EF46" s="1"/>
      <c r="EG46" s="1"/>
      <c r="EH46" s="1"/>
      <c r="EI46" s="1"/>
      <c r="EJ46" s="1"/>
      <c r="EK46" s="1"/>
      <c r="EL46" s="1"/>
      <c r="EM46" s="1"/>
      <c r="EN46" s="1"/>
      <c r="EO46" s="1"/>
      <c r="EP46" s="1"/>
      <c r="EQ46" s="1"/>
      <c r="ER46" s="1"/>
      <c r="II46" s="90"/>
      <c r="IJ46" s="90"/>
      <c r="IK46" s="90"/>
      <c r="IL46" s="90"/>
      <c r="IM46" s="90"/>
    </row>
    <row r="47" spans="2:249"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Y47" s="1"/>
      <c r="DZ47" s="1"/>
      <c r="EA47" s="1"/>
      <c r="ED47" s="1"/>
      <c r="EE47" s="1"/>
      <c r="EF47" s="1"/>
      <c r="EG47" s="1"/>
      <c r="EH47" s="1"/>
      <c r="EI47" s="1"/>
      <c r="EJ47" s="1"/>
      <c r="EK47" s="1"/>
      <c r="EL47" s="1"/>
      <c r="EM47" s="1"/>
      <c r="EN47" s="1"/>
      <c r="EO47" s="1"/>
      <c r="EP47" s="1"/>
      <c r="EQ47" s="1"/>
      <c r="ER47" s="1"/>
      <c r="II47" s="90"/>
      <c r="IJ47" s="90"/>
      <c r="IK47" s="90"/>
      <c r="IL47" s="90"/>
      <c r="IM47" s="90"/>
    </row>
    <row r="48" spans="2:249" ht="18" customHeight="1" x14ac:dyDescent="0.25">
      <c r="B48" s="7"/>
      <c r="D48" s="26" t="s">
        <v>4</v>
      </c>
      <c r="AP48" s="9"/>
      <c r="AR48" s="7"/>
      <c r="AT48" s="26" t="s">
        <v>4</v>
      </c>
      <c r="CE48" s="15" t="s">
        <v>5</v>
      </c>
      <c r="CF48" s="9"/>
      <c r="DY48" s="1"/>
      <c r="DZ48" s="1"/>
      <c r="EA48" s="1"/>
      <c r="ED48" s="1"/>
      <c r="EE48" s="1"/>
      <c r="EF48" s="1"/>
      <c r="EG48" s="1"/>
      <c r="EH48" s="1"/>
      <c r="EI48" s="1"/>
      <c r="EJ48" s="1"/>
      <c r="EK48" s="1"/>
      <c r="EL48" s="1"/>
      <c r="EM48" s="1"/>
      <c r="EN48" s="1"/>
      <c r="EO48" s="1"/>
      <c r="EP48" s="1"/>
      <c r="EQ48" s="1"/>
      <c r="ER48" s="1"/>
      <c r="II48" s="90"/>
      <c r="IJ48" s="90"/>
      <c r="IK48" s="90"/>
      <c r="IL48" s="90"/>
      <c r="IM48" s="90"/>
    </row>
    <row r="49" spans="2:247" ht="18" customHeight="1" x14ac:dyDescent="0.25">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25</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c r="DY49" s="1"/>
      <c r="DZ49" s="1"/>
      <c r="EA49" s="1"/>
      <c r="ED49" s="1"/>
      <c r="EE49" s="1"/>
      <c r="EF49" s="1"/>
      <c r="EG49" s="1"/>
      <c r="EH49" s="1"/>
      <c r="EI49" s="1"/>
      <c r="EJ49" s="1"/>
      <c r="EK49" s="1"/>
      <c r="EL49" s="1"/>
      <c r="EM49" s="1"/>
      <c r="EN49" s="1"/>
      <c r="EO49" s="1"/>
      <c r="EP49" s="1"/>
      <c r="EQ49" s="1"/>
      <c r="ER49" s="1"/>
      <c r="II49" s="90"/>
      <c r="IJ49" s="90"/>
      <c r="IK49" s="90"/>
      <c r="IL49" s="90"/>
      <c r="IM49" s="90"/>
    </row>
    <row r="50" spans="2:247" ht="18" customHeight="1" x14ac:dyDescent="0.25">
      <c r="DY50" s="1"/>
      <c r="DZ50" s="1"/>
      <c r="EA50" s="1"/>
      <c r="ED50" s="1"/>
      <c r="EE50" s="1"/>
      <c r="EF50" s="1"/>
      <c r="EG50" s="1"/>
      <c r="EH50" s="1"/>
      <c r="EI50" s="1"/>
      <c r="EJ50" s="1"/>
      <c r="EK50" s="1"/>
      <c r="EL50" s="1"/>
      <c r="EM50" s="1"/>
      <c r="EN50" s="1"/>
      <c r="EO50" s="1"/>
      <c r="EP50" s="1"/>
      <c r="EQ50" s="1"/>
      <c r="ER50" s="1"/>
      <c r="II50" s="90"/>
      <c r="IJ50" s="90"/>
      <c r="IK50" s="90"/>
      <c r="IL50" s="90"/>
      <c r="IM50" s="90"/>
    </row>
    <row r="51" spans="2:247"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c r="DY51" s="1"/>
      <c r="DZ51" s="1"/>
      <c r="EA51" s="1"/>
      <c r="ED51" s="1"/>
      <c r="EE51" s="1"/>
      <c r="EF51" s="1"/>
      <c r="EG51" s="1"/>
      <c r="EH51" s="1"/>
      <c r="EI51" s="1"/>
      <c r="EJ51" s="1"/>
      <c r="EK51" s="1"/>
      <c r="EL51" s="1"/>
      <c r="EM51" s="1"/>
      <c r="EN51" s="1"/>
      <c r="EO51" s="1"/>
      <c r="EP51" s="1"/>
      <c r="EQ51" s="1"/>
      <c r="ER51" s="1"/>
      <c r="II51" s="90"/>
      <c r="IJ51" s="90"/>
      <c r="IK51" s="90"/>
      <c r="IL51" s="90"/>
      <c r="IM51" s="90"/>
    </row>
    <row r="52" spans="2:247" ht="18" customHeight="1" x14ac:dyDescent="0.25">
      <c r="B52" s="7"/>
      <c r="AN52" s="8"/>
      <c r="AP52" s="9"/>
      <c r="AR52" s="7"/>
      <c r="CD52" s="8"/>
      <c r="CF52" s="9"/>
      <c r="DY52" s="1"/>
      <c r="DZ52" s="1"/>
      <c r="EA52" s="1"/>
      <c r="ED52" s="1"/>
      <c r="EE52" s="1"/>
      <c r="EF52" s="1"/>
      <c r="EG52" s="1"/>
      <c r="EH52" s="1"/>
      <c r="EI52" s="1"/>
      <c r="EJ52" s="1"/>
      <c r="EK52" s="1"/>
      <c r="EL52" s="1"/>
      <c r="EM52" s="1"/>
      <c r="EN52" s="1"/>
      <c r="EO52" s="1"/>
      <c r="EP52" s="1"/>
      <c r="EQ52" s="1"/>
      <c r="ER52" s="1"/>
      <c r="II52" s="90"/>
      <c r="IJ52" s="90"/>
      <c r="IK52" s="90"/>
      <c r="IL52" s="90"/>
      <c r="IM52" s="90"/>
    </row>
    <row r="53" spans="2:247" ht="18" customHeight="1" x14ac:dyDescent="0.25">
      <c r="B53" s="7"/>
      <c r="AN53" s="10"/>
      <c r="AP53" s="9"/>
      <c r="AR53" s="7"/>
      <c r="CD53" s="10"/>
      <c r="CF53" s="9"/>
      <c r="DY53" s="1"/>
      <c r="DZ53" s="1"/>
      <c r="EA53" s="1"/>
      <c r="ED53" s="1"/>
      <c r="EE53" s="1"/>
      <c r="EF53" s="1"/>
      <c r="EG53" s="1"/>
      <c r="EH53" s="1"/>
      <c r="EI53" s="1"/>
      <c r="EJ53" s="1"/>
      <c r="EK53" s="1"/>
      <c r="EL53" s="1"/>
      <c r="EM53" s="1"/>
      <c r="EN53" s="1"/>
      <c r="EO53" s="1"/>
      <c r="EP53" s="1"/>
      <c r="EQ53" s="1"/>
      <c r="ER53" s="1"/>
      <c r="II53" s="90"/>
      <c r="IJ53" s="90"/>
      <c r="IK53" s="90"/>
      <c r="IL53" s="90"/>
      <c r="IM53" s="90"/>
    </row>
    <row r="54" spans="2:247" ht="18" customHeight="1" thickBot="1" x14ac:dyDescent="0.3">
      <c r="B54" s="7"/>
      <c r="C54" s="11" t="s">
        <v>46</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t="s">
        <v>46</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c r="DY54" s="1"/>
      <c r="DZ54" s="1"/>
      <c r="EA54" s="1"/>
      <c r="ED54" s="1"/>
      <c r="EE54" s="1"/>
      <c r="EF54" s="1"/>
      <c r="EG54" s="1"/>
      <c r="EH54" s="1"/>
      <c r="EI54" s="1"/>
      <c r="EJ54" s="1"/>
      <c r="EK54" s="1"/>
      <c r="EL54" s="1"/>
      <c r="EM54" s="1"/>
      <c r="EN54" s="1"/>
      <c r="EO54" s="1"/>
      <c r="EP54" s="1"/>
      <c r="EQ54" s="1"/>
      <c r="ER54" s="1"/>
      <c r="II54" s="90"/>
      <c r="IJ54" s="90"/>
      <c r="IK54" s="90"/>
      <c r="IL54" s="90"/>
      <c r="IM54" s="90"/>
    </row>
    <row r="55" spans="2:247" ht="18" customHeight="1" x14ac:dyDescent="0.25">
      <c r="B55" s="7"/>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9"/>
      <c r="AR55" s="7"/>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9"/>
      <c r="DY55" s="1"/>
      <c r="DZ55" s="1"/>
      <c r="EA55" s="1"/>
      <c r="ED55" s="1"/>
      <c r="EE55" s="1"/>
      <c r="EF55" s="1"/>
      <c r="EG55" s="1"/>
      <c r="EH55" s="1"/>
      <c r="EI55" s="1"/>
      <c r="EJ55" s="1"/>
      <c r="EK55" s="1"/>
      <c r="EL55" s="1"/>
      <c r="EM55" s="1"/>
      <c r="EN55" s="1"/>
      <c r="EO55" s="1"/>
      <c r="EP55" s="1"/>
      <c r="EQ55" s="1"/>
      <c r="ER55" s="1"/>
      <c r="II55" s="90"/>
      <c r="IJ55" s="90"/>
      <c r="IK55" s="90"/>
      <c r="IL55" s="90"/>
      <c r="IM55" s="90"/>
    </row>
    <row r="56" spans="2:247" ht="18" customHeight="1" x14ac:dyDescent="0.3">
      <c r="B56" s="7"/>
      <c r="C56" s="17"/>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9"/>
      <c r="AR56" s="7"/>
      <c r="AS56" s="17"/>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9"/>
      <c r="DY56" s="1"/>
      <c r="DZ56" s="1"/>
      <c r="EA56" s="1"/>
      <c r="ED56" s="1"/>
      <c r="EE56" s="1"/>
      <c r="EF56" s="1"/>
      <c r="EG56" s="1"/>
      <c r="EH56" s="1"/>
      <c r="EI56" s="1"/>
      <c r="EJ56" s="1"/>
      <c r="EK56" s="1"/>
      <c r="EL56" s="1"/>
      <c r="EM56" s="1"/>
      <c r="EN56" s="1"/>
      <c r="EO56" s="1"/>
      <c r="EP56" s="1"/>
      <c r="EQ56" s="1"/>
      <c r="ER56" s="1"/>
      <c r="II56" s="90"/>
      <c r="IJ56" s="90"/>
      <c r="IK56" s="90"/>
      <c r="IL56" s="90"/>
      <c r="IM56" s="90"/>
    </row>
    <row r="57" spans="2:247" ht="18" customHeight="1" x14ac:dyDescent="0.25">
      <c r="B57" s="7"/>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9"/>
      <c r="AR57" s="7"/>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9"/>
      <c r="DY57" s="1"/>
      <c r="DZ57" s="1"/>
      <c r="EA57" s="1"/>
      <c r="ED57" s="1"/>
      <c r="EE57" s="1"/>
      <c r="EF57" s="1"/>
      <c r="EG57" s="1"/>
      <c r="EH57" s="1"/>
      <c r="EI57" s="1"/>
      <c r="EJ57" s="1"/>
      <c r="EK57" s="1"/>
      <c r="EL57" s="1"/>
      <c r="EM57" s="1"/>
      <c r="EN57" s="1"/>
      <c r="EO57" s="1"/>
      <c r="EP57" s="1"/>
      <c r="EQ57" s="1"/>
      <c r="ER57" s="1"/>
      <c r="II57" s="98"/>
      <c r="IJ57" s="98"/>
      <c r="IK57" s="98"/>
      <c r="IL57" s="98"/>
      <c r="IM57" s="98"/>
    </row>
    <row r="58" spans="2:247" ht="18" customHeight="1" x14ac:dyDescent="0.25">
      <c r="B58" s="7"/>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9"/>
      <c r="AR58" s="7"/>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9"/>
      <c r="DY58" s="1"/>
      <c r="DZ58" s="1"/>
      <c r="EA58" s="1"/>
      <c r="ED58" s="1"/>
      <c r="EE58" s="1"/>
      <c r="EF58" s="1"/>
      <c r="EG58" s="1"/>
      <c r="EH58" s="1"/>
      <c r="EI58" s="1"/>
      <c r="EJ58" s="1"/>
      <c r="EK58" s="1"/>
      <c r="EL58" s="1"/>
      <c r="EM58" s="1"/>
      <c r="EN58" s="1"/>
      <c r="EO58" s="1"/>
      <c r="EP58" s="1"/>
      <c r="EQ58" s="1"/>
      <c r="ER58" s="1"/>
      <c r="II58" s="99"/>
      <c r="IJ58" s="99"/>
      <c r="IK58" s="99"/>
      <c r="IL58" s="99"/>
      <c r="IM58" s="99"/>
    </row>
    <row r="59" spans="2:247" ht="18" customHeight="1" x14ac:dyDescent="0.25">
      <c r="B59" s="7"/>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9"/>
      <c r="AR59" s="7"/>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9"/>
      <c r="DY59" s="1"/>
      <c r="DZ59" s="1"/>
      <c r="EA59" s="1"/>
      <c r="ED59" s="1"/>
      <c r="EE59" s="1"/>
      <c r="EF59" s="1"/>
      <c r="EG59" s="1"/>
      <c r="EH59" s="1"/>
      <c r="EI59" s="1"/>
      <c r="EJ59" s="1"/>
      <c r="EK59" s="1"/>
      <c r="EL59" s="1"/>
      <c r="EM59" s="1"/>
      <c r="EN59" s="1"/>
      <c r="EO59" s="1"/>
      <c r="EP59" s="1"/>
      <c r="EQ59" s="1"/>
      <c r="ER59" s="1"/>
    </row>
    <row r="60" spans="2:247" ht="18" customHeight="1" x14ac:dyDescent="0.25">
      <c r="B60" s="7"/>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9"/>
      <c r="AR60" s="7"/>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9"/>
      <c r="DY60" s="1"/>
      <c r="DZ60" s="1"/>
      <c r="EA60" s="1"/>
      <c r="ED60" s="1"/>
      <c r="EE60" s="1"/>
      <c r="EF60" s="1"/>
      <c r="EG60" s="1"/>
      <c r="EH60" s="1"/>
      <c r="EI60" s="1"/>
      <c r="EJ60" s="1"/>
      <c r="EK60" s="1"/>
      <c r="EL60" s="1"/>
      <c r="EM60" s="1"/>
      <c r="EN60" s="1"/>
      <c r="EO60" s="1"/>
      <c r="EP60" s="1"/>
      <c r="EQ60" s="1"/>
      <c r="ER60" s="1"/>
      <c r="HL60" s="95"/>
      <c r="HM60" s="95"/>
      <c r="HN60" s="95"/>
      <c r="HO60" s="95"/>
      <c r="HP60" s="95"/>
      <c r="HQ60" s="95"/>
      <c r="HR60" s="95"/>
      <c r="HS60" s="95"/>
      <c r="HT60" s="95"/>
      <c r="HU60" s="95"/>
      <c r="HV60" s="95"/>
      <c r="HW60" s="95"/>
      <c r="HX60" s="95"/>
      <c r="HY60" s="95"/>
      <c r="HZ60" s="96"/>
      <c r="IA60" s="96"/>
      <c r="IB60" s="96"/>
      <c r="IC60" s="96"/>
    </row>
    <row r="61" spans="2:247" ht="18" customHeight="1" x14ac:dyDescent="0.25">
      <c r="B61" s="7"/>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9"/>
      <c r="AR61" s="7"/>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9"/>
      <c r="DY61" s="1"/>
      <c r="DZ61" s="1"/>
      <c r="EA61" s="1"/>
      <c r="ED61" s="1"/>
      <c r="EE61" s="1"/>
      <c r="EF61" s="1"/>
      <c r="EG61" s="1"/>
      <c r="EH61" s="1"/>
      <c r="EI61" s="1"/>
      <c r="EJ61" s="1"/>
      <c r="EK61" s="1"/>
      <c r="EL61" s="1"/>
      <c r="EM61" s="1"/>
      <c r="EN61" s="1"/>
      <c r="EO61" s="1"/>
      <c r="EP61" s="1"/>
      <c r="EQ61" s="1"/>
      <c r="ER61" s="1"/>
    </row>
    <row r="62" spans="2:247" ht="18" customHeight="1" x14ac:dyDescent="0.25">
      <c r="B62" s="7"/>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9"/>
      <c r="AR62" s="7"/>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9"/>
      <c r="DY62" s="1"/>
      <c r="DZ62" s="1"/>
      <c r="EA62" s="1"/>
      <c r="ED62" s="1"/>
      <c r="EE62" s="1"/>
      <c r="EF62" s="1"/>
      <c r="EG62" s="1"/>
      <c r="EH62" s="1"/>
      <c r="EI62" s="1"/>
      <c r="EJ62" s="1"/>
      <c r="EK62" s="1"/>
      <c r="EL62" s="1"/>
      <c r="EM62" s="1"/>
      <c r="EN62" s="1"/>
      <c r="EO62" s="1"/>
      <c r="EP62" s="1"/>
      <c r="EQ62" s="1"/>
      <c r="ER62" s="1"/>
    </row>
    <row r="63" spans="2:247" ht="18" customHeight="1" x14ac:dyDescent="0.25">
      <c r="B63" s="7"/>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9"/>
      <c r="AR63" s="7"/>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9"/>
      <c r="DY63" s="1"/>
      <c r="DZ63" s="1"/>
      <c r="EA63" s="1"/>
      <c r="ED63" s="1"/>
      <c r="EE63" s="1"/>
      <c r="EF63" s="1"/>
      <c r="EG63" s="1"/>
      <c r="EH63" s="1"/>
      <c r="EI63" s="1"/>
      <c r="EJ63" s="1"/>
      <c r="EK63" s="1"/>
      <c r="EL63" s="1"/>
      <c r="EM63" s="1"/>
      <c r="EN63" s="1"/>
      <c r="EO63" s="1"/>
      <c r="EP63" s="1"/>
      <c r="EQ63" s="1"/>
      <c r="ER63" s="1"/>
    </row>
    <row r="64" spans="2:247" ht="18" customHeight="1" x14ac:dyDescent="0.3">
      <c r="B64" s="7"/>
      <c r="C64" s="17"/>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9"/>
      <c r="AR64" s="7"/>
      <c r="AS64" s="17"/>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9"/>
      <c r="DY64" s="1"/>
      <c r="DZ64" s="1"/>
      <c r="EA64" s="1"/>
      <c r="ED64" s="1"/>
      <c r="EE64" s="1"/>
      <c r="EF64" s="1"/>
      <c r="EG64" s="1"/>
      <c r="EH64" s="1"/>
      <c r="EI64" s="1"/>
      <c r="EJ64" s="1"/>
      <c r="EK64" s="1"/>
      <c r="EL64" s="1"/>
      <c r="EM64" s="1"/>
      <c r="EN64" s="1"/>
      <c r="EO64" s="1"/>
      <c r="EP64" s="1"/>
      <c r="EQ64" s="1"/>
      <c r="ER64" s="1"/>
    </row>
    <row r="65" spans="2:148" ht="18" customHeight="1" x14ac:dyDescent="0.25">
      <c r="B65" s="7"/>
      <c r="AP65" s="9"/>
      <c r="AR65" s="7"/>
      <c r="CF65" s="9"/>
      <c r="DY65" s="1"/>
      <c r="DZ65" s="1"/>
      <c r="EA65" s="1"/>
      <c r="ED65" s="1"/>
      <c r="EE65" s="1"/>
      <c r="EF65" s="1"/>
      <c r="EG65" s="1"/>
      <c r="EH65" s="1"/>
      <c r="EI65" s="1"/>
      <c r="EJ65" s="1"/>
      <c r="EK65" s="1"/>
      <c r="EL65" s="1"/>
      <c r="EM65" s="1"/>
      <c r="EN65" s="1"/>
      <c r="EO65" s="1"/>
      <c r="EP65" s="1"/>
      <c r="EQ65" s="1"/>
      <c r="ER65" s="1"/>
    </row>
    <row r="66" spans="2:148" ht="18" customHeight="1" x14ac:dyDescent="0.25">
      <c r="B66" s="7"/>
      <c r="AP66" s="9"/>
      <c r="AR66" s="7"/>
      <c r="CF66" s="9"/>
      <c r="DY66" s="1"/>
      <c r="DZ66" s="1"/>
      <c r="EA66" s="1"/>
      <c r="ED66" s="1"/>
      <c r="EE66" s="1"/>
      <c r="EF66" s="1"/>
      <c r="EG66" s="1"/>
      <c r="EH66" s="1"/>
      <c r="EI66" s="1"/>
      <c r="EJ66" s="1"/>
      <c r="EK66" s="1"/>
      <c r="EL66" s="1"/>
      <c r="EM66" s="1"/>
      <c r="EN66" s="1"/>
      <c r="EO66" s="1"/>
      <c r="EP66" s="1"/>
      <c r="EQ66" s="1"/>
      <c r="ER66" s="1"/>
    </row>
    <row r="67" spans="2:148" ht="18" customHeight="1" x14ac:dyDescent="0.25">
      <c r="B67" s="7"/>
      <c r="AP67" s="9"/>
      <c r="AR67" s="7"/>
      <c r="CF67" s="9"/>
      <c r="DY67" s="1"/>
      <c r="DZ67" s="1"/>
      <c r="EA67" s="1"/>
      <c r="ED67" s="1"/>
      <c r="EE67" s="1"/>
      <c r="EF67" s="1"/>
      <c r="EG67" s="1"/>
      <c r="EH67" s="1"/>
      <c r="EI67" s="1"/>
      <c r="EJ67" s="1"/>
      <c r="EK67" s="1"/>
      <c r="EL67" s="1"/>
      <c r="EM67" s="1"/>
      <c r="EN67" s="1"/>
      <c r="EO67" s="1"/>
      <c r="EP67" s="1"/>
      <c r="EQ67" s="1"/>
      <c r="ER67" s="1"/>
    </row>
    <row r="68" spans="2:148" ht="18" customHeight="1" x14ac:dyDescent="0.25">
      <c r="B68" s="7"/>
      <c r="AP68" s="9"/>
      <c r="AR68" s="7"/>
      <c r="CF68" s="9"/>
      <c r="DY68" s="1"/>
      <c r="DZ68" s="1"/>
      <c r="EA68" s="1"/>
      <c r="ED68" s="1"/>
      <c r="EE68" s="1"/>
      <c r="EF68" s="1"/>
      <c r="EG68" s="1"/>
      <c r="EH68" s="1"/>
      <c r="EI68" s="1"/>
      <c r="EJ68" s="1"/>
      <c r="EK68" s="1"/>
      <c r="EL68" s="1"/>
      <c r="EM68" s="1"/>
      <c r="EN68" s="1"/>
      <c r="EO68" s="1"/>
      <c r="EP68" s="1"/>
      <c r="EQ68" s="1"/>
      <c r="ER68" s="1"/>
    </row>
    <row r="69" spans="2:148" ht="18" customHeight="1" x14ac:dyDescent="0.25">
      <c r="B69" s="7"/>
      <c r="AP69" s="9"/>
      <c r="AR69" s="7"/>
      <c r="CF69" s="9"/>
      <c r="DY69" s="1"/>
      <c r="DZ69" s="1"/>
      <c r="EA69" s="1"/>
      <c r="ED69" s="1"/>
      <c r="EE69" s="1"/>
      <c r="EF69" s="1"/>
      <c r="EG69" s="1"/>
      <c r="EH69" s="1"/>
      <c r="EI69" s="1"/>
      <c r="EJ69" s="1"/>
      <c r="EK69" s="1"/>
      <c r="EL69" s="1"/>
      <c r="EM69" s="1"/>
      <c r="EN69" s="1"/>
      <c r="EO69" s="1"/>
      <c r="EP69" s="1"/>
      <c r="EQ69" s="1"/>
      <c r="ER69" s="1"/>
    </row>
    <row r="70" spans="2:148" ht="18" customHeight="1" x14ac:dyDescent="0.25">
      <c r="B70" s="7"/>
      <c r="AP70" s="9"/>
      <c r="AR70" s="7"/>
      <c r="CF70" s="9"/>
      <c r="DY70" s="1"/>
      <c r="DZ70" s="1"/>
      <c r="EA70" s="1"/>
      <c r="ED70" s="1"/>
      <c r="EE70" s="1"/>
      <c r="EF70" s="1"/>
      <c r="EG70" s="1"/>
      <c r="EH70" s="1"/>
      <c r="EI70" s="1"/>
      <c r="EJ70" s="1"/>
      <c r="EK70" s="1"/>
      <c r="EL70" s="1"/>
      <c r="EM70" s="1"/>
      <c r="EN70" s="1"/>
      <c r="EO70" s="1"/>
      <c r="EP70" s="1"/>
      <c r="EQ70" s="1"/>
      <c r="ER70" s="1"/>
    </row>
    <row r="71" spans="2:148" ht="18" customHeight="1" x14ac:dyDescent="0.25">
      <c r="B71" s="7"/>
      <c r="AP71" s="9"/>
      <c r="AR71" s="7"/>
      <c r="CF71" s="9"/>
      <c r="DY71" s="1"/>
      <c r="DZ71" s="1"/>
      <c r="EA71" s="1"/>
      <c r="ED71" s="1"/>
      <c r="EE71" s="1"/>
      <c r="EF71" s="1"/>
      <c r="EG71" s="1"/>
      <c r="EH71" s="1"/>
      <c r="EI71" s="1"/>
      <c r="EJ71" s="1"/>
      <c r="EK71" s="1"/>
      <c r="EL71" s="1"/>
      <c r="EM71" s="1"/>
      <c r="EN71" s="1"/>
      <c r="EO71" s="1"/>
      <c r="EP71" s="1"/>
      <c r="EQ71" s="1"/>
      <c r="ER71" s="1"/>
    </row>
    <row r="72" spans="2:148" ht="18" customHeight="1" x14ac:dyDescent="0.3">
      <c r="B72" s="7"/>
      <c r="C72" s="17"/>
      <c r="AP72" s="9"/>
      <c r="AR72" s="7"/>
      <c r="AS72" s="17"/>
      <c r="CF72" s="9"/>
      <c r="DY72" s="1"/>
      <c r="DZ72" s="1"/>
      <c r="EA72" s="1"/>
      <c r="ED72" s="1"/>
      <c r="EE72" s="1"/>
      <c r="EF72" s="1"/>
      <c r="EG72" s="1"/>
      <c r="EH72" s="1"/>
      <c r="EI72" s="1"/>
      <c r="EJ72" s="1"/>
      <c r="EK72" s="1"/>
      <c r="EL72" s="1"/>
      <c r="EM72" s="1"/>
      <c r="EN72" s="1"/>
      <c r="EO72" s="1"/>
      <c r="EP72" s="1"/>
      <c r="EQ72" s="1"/>
      <c r="ER72" s="1"/>
    </row>
    <row r="73" spans="2:148" ht="18" customHeight="1" x14ac:dyDescent="0.25">
      <c r="B73" s="7"/>
      <c r="AP73" s="9"/>
      <c r="AR73" s="7"/>
      <c r="CF73" s="9"/>
      <c r="DY73" s="1"/>
      <c r="DZ73" s="1"/>
      <c r="EA73" s="1"/>
      <c r="ED73" s="1"/>
      <c r="EE73" s="1"/>
      <c r="EF73" s="1"/>
      <c r="EG73" s="1"/>
      <c r="EH73" s="1"/>
      <c r="EI73" s="1"/>
      <c r="EJ73" s="1"/>
      <c r="EK73" s="1"/>
      <c r="EL73" s="1"/>
      <c r="EM73" s="1"/>
      <c r="EN73" s="1"/>
      <c r="EO73" s="1"/>
      <c r="EP73" s="1"/>
      <c r="EQ73" s="1"/>
      <c r="ER73" s="1"/>
    </row>
    <row r="74" spans="2:148" ht="18" customHeight="1" x14ac:dyDescent="0.25">
      <c r="B74" s="7"/>
      <c r="AP74" s="9"/>
      <c r="AR74" s="7"/>
      <c r="CF74" s="9"/>
      <c r="DY74" s="1"/>
      <c r="DZ74" s="1"/>
      <c r="EA74" s="1"/>
      <c r="ED74" s="1"/>
      <c r="EE74" s="1"/>
      <c r="EF74" s="1"/>
      <c r="EG74" s="1"/>
      <c r="EH74" s="1"/>
      <c r="EI74" s="1"/>
      <c r="EJ74" s="1"/>
      <c r="EK74" s="1"/>
      <c r="EL74" s="1"/>
      <c r="EM74" s="1"/>
      <c r="EN74" s="1"/>
      <c r="EO74" s="1"/>
      <c r="EP74" s="1"/>
      <c r="EQ74" s="1"/>
      <c r="ER74" s="1"/>
    </row>
    <row r="75" spans="2:148" ht="18" customHeight="1" x14ac:dyDescent="0.25">
      <c r="B75" s="7"/>
      <c r="AP75" s="9"/>
      <c r="AR75" s="7"/>
      <c r="CF75" s="9"/>
      <c r="DY75" s="1"/>
      <c r="DZ75" s="1"/>
      <c r="EA75" s="1"/>
      <c r="ED75" s="1"/>
      <c r="EE75" s="1"/>
      <c r="EF75" s="1"/>
      <c r="EG75" s="1"/>
      <c r="EH75" s="1"/>
      <c r="EI75" s="1"/>
      <c r="EJ75" s="1"/>
      <c r="EK75" s="1"/>
      <c r="EL75" s="1"/>
      <c r="EM75" s="1"/>
      <c r="EN75" s="1"/>
      <c r="EO75" s="1"/>
      <c r="EP75" s="1"/>
      <c r="EQ75" s="1"/>
      <c r="ER75" s="1"/>
    </row>
    <row r="76" spans="2:148" ht="18" customHeight="1" x14ac:dyDescent="0.25">
      <c r="B76" s="7"/>
      <c r="AP76" s="9"/>
      <c r="AR76" s="7"/>
      <c r="CF76" s="9"/>
      <c r="DY76" s="1"/>
      <c r="DZ76" s="1"/>
      <c r="EA76" s="1"/>
      <c r="ED76" s="1"/>
      <c r="EE76" s="1"/>
      <c r="EF76" s="1"/>
      <c r="EG76" s="1"/>
      <c r="EH76" s="1"/>
      <c r="EI76" s="1"/>
      <c r="EJ76" s="1"/>
      <c r="EK76" s="1"/>
      <c r="EL76" s="1"/>
      <c r="EM76" s="1"/>
      <c r="EN76" s="1"/>
      <c r="EO76" s="1"/>
      <c r="EP76" s="1"/>
      <c r="EQ76" s="1"/>
      <c r="ER76" s="1"/>
    </row>
    <row r="77" spans="2:148" ht="18" customHeight="1" x14ac:dyDescent="0.25">
      <c r="B77" s="7"/>
      <c r="AP77" s="9"/>
      <c r="AR77" s="7"/>
      <c r="CF77" s="9"/>
      <c r="DY77" s="1"/>
      <c r="DZ77" s="1"/>
      <c r="EA77" s="1"/>
      <c r="ED77" s="1"/>
      <c r="EE77" s="1"/>
      <c r="EF77" s="1"/>
      <c r="EG77" s="1"/>
      <c r="EH77" s="1"/>
      <c r="EI77" s="1"/>
      <c r="EJ77" s="1"/>
      <c r="EK77" s="1"/>
      <c r="EL77" s="1"/>
      <c r="EM77" s="1"/>
      <c r="EN77" s="1"/>
      <c r="EO77" s="1"/>
      <c r="EP77" s="1"/>
      <c r="EQ77" s="1"/>
      <c r="ER77" s="1"/>
    </row>
    <row r="78" spans="2:148" ht="18" customHeight="1" x14ac:dyDescent="0.25">
      <c r="B78" s="7"/>
      <c r="AP78" s="9"/>
      <c r="AR78" s="7"/>
      <c r="CF78" s="9"/>
      <c r="DY78" s="1"/>
      <c r="DZ78" s="1"/>
      <c r="EA78" s="1"/>
      <c r="ED78" s="1"/>
      <c r="EE78" s="1"/>
      <c r="EF78" s="1"/>
      <c r="EG78" s="1"/>
      <c r="EH78" s="1"/>
      <c r="EI78" s="1"/>
      <c r="EJ78" s="1"/>
      <c r="EK78" s="1"/>
      <c r="EL78" s="1"/>
      <c r="EM78" s="1"/>
      <c r="EN78" s="1"/>
      <c r="EO78" s="1"/>
      <c r="EP78" s="1"/>
      <c r="EQ78" s="1"/>
      <c r="ER78" s="1"/>
    </row>
    <row r="79" spans="2:148" ht="18" customHeight="1" x14ac:dyDescent="0.25">
      <c r="B79" s="7"/>
      <c r="AP79" s="9"/>
      <c r="AR79" s="7"/>
      <c r="CF79" s="9"/>
      <c r="DY79" s="1"/>
      <c r="DZ79" s="1"/>
      <c r="EA79" s="1"/>
      <c r="ED79" s="1"/>
      <c r="EE79" s="1"/>
      <c r="EF79" s="1"/>
      <c r="EG79" s="1"/>
      <c r="EH79" s="1"/>
      <c r="EI79" s="1"/>
      <c r="EJ79" s="1"/>
      <c r="EK79" s="1"/>
      <c r="EL79" s="1"/>
      <c r="EM79" s="1"/>
      <c r="EN79" s="1"/>
      <c r="EO79" s="1"/>
      <c r="EP79" s="1"/>
      <c r="EQ79" s="1"/>
      <c r="ER79" s="1"/>
    </row>
    <row r="80" spans="2:148" ht="18" customHeight="1" x14ac:dyDescent="0.25">
      <c r="B80" s="7"/>
      <c r="AP80" s="9"/>
      <c r="AR80" s="7"/>
      <c r="CF80" s="9"/>
      <c r="DY80" s="1"/>
      <c r="DZ80" s="1"/>
      <c r="EA80" s="1"/>
      <c r="ED80" s="1"/>
      <c r="EE80" s="1"/>
      <c r="EF80" s="1"/>
      <c r="EG80" s="1"/>
      <c r="EH80" s="1"/>
      <c r="EI80" s="1"/>
      <c r="EJ80" s="1"/>
      <c r="EK80" s="1"/>
      <c r="EL80" s="1"/>
      <c r="EM80" s="1"/>
      <c r="EN80" s="1"/>
      <c r="EO80" s="1"/>
      <c r="EP80" s="1"/>
      <c r="EQ80" s="1"/>
      <c r="ER80" s="1"/>
    </row>
    <row r="81" spans="2:148" ht="18" customHeight="1" x14ac:dyDescent="0.3">
      <c r="B81" s="7"/>
      <c r="C81" s="17"/>
      <c r="AP81" s="9"/>
      <c r="AR81" s="7"/>
      <c r="AS81" s="17"/>
      <c r="CF81" s="9"/>
      <c r="DY81" s="1"/>
      <c r="DZ81" s="1"/>
      <c r="EA81" s="1"/>
      <c r="ED81" s="1"/>
      <c r="EE81" s="1"/>
      <c r="EF81" s="1"/>
      <c r="EG81" s="1"/>
      <c r="EH81" s="1"/>
      <c r="EI81" s="1"/>
      <c r="EJ81" s="1"/>
      <c r="EK81" s="1"/>
      <c r="EL81" s="1"/>
      <c r="EM81" s="1"/>
      <c r="EN81" s="1"/>
      <c r="EO81" s="1"/>
      <c r="EP81" s="1"/>
      <c r="EQ81" s="1"/>
      <c r="ER81" s="1"/>
    </row>
    <row r="82" spans="2:148" ht="18" customHeight="1" x14ac:dyDescent="0.25">
      <c r="B82" s="7"/>
      <c r="AP82" s="9"/>
      <c r="AR82" s="7"/>
      <c r="CF82" s="9"/>
      <c r="DY82" s="1"/>
      <c r="DZ82" s="1"/>
      <c r="EA82" s="1"/>
      <c r="ED82" s="1"/>
      <c r="EE82" s="1"/>
      <c r="EF82" s="1"/>
      <c r="EG82" s="1"/>
      <c r="EH82" s="1"/>
      <c r="EI82" s="1"/>
      <c r="EJ82" s="1"/>
      <c r="EK82" s="1"/>
      <c r="EL82" s="1"/>
      <c r="EM82" s="1"/>
      <c r="EN82" s="1"/>
      <c r="EO82" s="1"/>
      <c r="EP82" s="1"/>
      <c r="EQ82" s="1"/>
      <c r="ER82" s="1"/>
    </row>
    <row r="83" spans="2:148" ht="18" customHeight="1" x14ac:dyDescent="0.25">
      <c r="B83" s="7"/>
      <c r="AP83" s="9"/>
      <c r="AR83" s="7"/>
      <c r="CF83" s="9"/>
      <c r="DY83" s="1"/>
      <c r="DZ83" s="1"/>
      <c r="EA83" s="1"/>
      <c r="ED83" s="1"/>
      <c r="EE83" s="1"/>
      <c r="EF83" s="1"/>
      <c r="EG83" s="1"/>
      <c r="EH83" s="1"/>
      <c r="EI83" s="1"/>
      <c r="EJ83" s="1"/>
      <c r="EK83" s="1"/>
      <c r="EL83" s="1"/>
      <c r="EM83" s="1"/>
      <c r="EN83" s="1"/>
      <c r="EO83" s="1"/>
      <c r="EP83" s="1"/>
      <c r="EQ83" s="1"/>
      <c r="ER83" s="1"/>
    </row>
    <row r="84" spans="2:148" ht="18" customHeight="1" x14ac:dyDescent="0.25">
      <c r="B84" s="7"/>
      <c r="AP84" s="9"/>
      <c r="AR84" s="7"/>
      <c r="CF84" s="9"/>
      <c r="DY84" s="1"/>
      <c r="DZ84" s="1"/>
      <c r="EA84" s="1"/>
      <c r="ED84" s="1"/>
      <c r="EE84" s="1"/>
      <c r="EF84" s="1"/>
      <c r="EG84" s="1"/>
      <c r="EH84" s="1"/>
      <c r="EI84" s="1"/>
      <c r="EJ84" s="1"/>
      <c r="EK84" s="1"/>
      <c r="EL84" s="1"/>
      <c r="EM84" s="1"/>
      <c r="EN84" s="1"/>
      <c r="EO84" s="1"/>
      <c r="EP84" s="1"/>
      <c r="EQ84" s="1"/>
      <c r="ER84" s="1"/>
    </row>
    <row r="85" spans="2:148" ht="18" customHeight="1" x14ac:dyDescent="0.25">
      <c r="B85" s="7"/>
      <c r="AP85" s="9"/>
      <c r="AR85" s="7"/>
      <c r="CF85" s="9"/>
      <c r="DY85" s="1"/>
      <c r="DZ85" s="1"/>
      <c r="EA85" s="1"/>
      <c r="ED85" s="1"/>
      <c r="EE85" s="1"/>
      <c r="EF85" s="1"/>
      <c r="EG85" s="1"/>
      <c r="EH85" s="1"/>
      <c r="EI85" s="1"/>
      <c r="EJ85" s="1"/>
      <c r="EK85" s="1"/>
      <c r="EL85" s="1"/>
      <c r="EM85" s="1"/>
      <c r="EN85" s="1"/>
      <c r="EO85" s="1"/>
      <c r="EP85" s="1"/>
      <c r="EQ85" s="1"/>
      <c r="ER85" s="1"/>
    </row>
    <row r="86" spans="2:148" ht="18" customHeight="1" x14ac:dyDescent="0.25">
      <c r="B86" s="7"/>
      <c r="AP86" s="9"/>
      <c r="AR86" s="7"/>
      <c r="CF86" s="9"/>
      <c r="DY86" s="1"/>
      <c r="DZ86" s="1"/>
      <c r="EA86" s="1"/>
      <c r="ED86" s="1"/>
      <c r="EE86" s="1"/>
      <c r="EF86" s="1"/>
      <c r="EG86" s="1"/>
      <c r="EH86" s="1"/>
      <c r="EI86" s="1"/>
      <c r="EJ86" s="1"/>
      <c r="EK86" s="1"/>
      <c r="EL86" s="1"/>
      <c r="EM86" s="1"/>
      <c r="EN86" s="1"/>
      <c r="EO86" s="1"/>
      <c r="EP86" s="1"/>
      <c r="EQ86" s="1"/>
      <c r="ER86" s="1"/>
    </row>
    <row r="87" spans="2:148" ht="18" customHeight="1" x14ac:dyDescent="0.25">
      <c r="B87" s="7"/>
      <c r="AP87" s="9"/>
      <c r="AR87" s="7"/>
      <c r="CF87" s="9"/>
      <c r="DY87" s="1"/>
      <c r="DZ87" s="1"/>
      <c r="EA87" s="1"/>
      <c r="ED87" s="1"/>
      <c r="EE87" s="1"/>
      <c r="EF87" s="1"/>
      <c r="EG87" s="1"/>
      <c r="EH87" s="1"/>
      <c r="EI87" s="1"/>
      <c r="EJ87" s="1"/>
      <c r="EK87" s="1"/>
      <c r="EL87" s="1"/>
      <c r="EM87" s="1"/>
      <c r="EN87" s="1"/>
      <c r="EO87" s="1"/>
      <c r="EP87" s="1"/>
      <c r="EQ87" s="1"/>
      <c r="ER87" s="1"/>
    </row>
    <row r="88" spans="2:148" ht="18" customHeight="1" x14ac:dyDescent="0.25">
      <c r="B88" s="7"/>
      <c r="AP88" s="9"/>
      <c r="AR88" s="7"/>
      <c r="CF88" s="9"/>
      <c r="DY88" s="1"/>
      <c r="DZ88" s="1"/>
      <c r="EA88" s="1"/>
      <c r="ED88" s="1"/>
      <c r="EE88" s="1"/>
      <c r="EF88" s="1"/>
      <c r="EG88" s="1"/>
      <c r="EH88" s="1"/>
      <c r="EI88" s="1"/>
      <c r="EJ88" s="1"/>
      <c r="EK88" s="1"/>
      <c r="EL88" s="1"/>
      <c r="EM88" s="1"/>
      <c r="EN88" s="1"/>
      <c r="EO88" s="1"/>
      <c r="EP88" s="1"/>
      <c r="EQ88" s="1"/>
      <c r="ER88" s="1"/>
    </row>
    <row r="89" spans="2:148" ht="18" customHeight="1" x14ac:dyDescent="0.25">
      <c r="B89" s="7"/>
      <c r="AP89" s="9"/>
      <c r="AR89" s="7"/>
      <c r="CF89" s="9"/>
      <c r="DY89" s="1"/>
      <c r="DZ89" s="1"/>
      <c r="EA89" s="1"/>
      <c r="ED89" s="1"/>
      <c r="EE89" s="1"/>
      <c r="EF89" s="1"/>
      <c r="EG89" s="1"/>
      <c r="EH89" s="1"/>
      <c r="EI89" s="1"/>
      <c r="EJ89" s="1"/>
      <c r="EK89" s="1"/>
      <c r="EL89" s="1"/>
      <c r="EM89" s="1"/>
      <c r="EN89" s="1"/>
      <c r="EO89" s="1"/>
      <c r="EP89" s="1"/>
      <c r="EQ89" s="1"/>
      <c r="ER89" s="1"/>
    </row>
    <row r="90" spans="2:148" ht="18" customHeight="1" x14ac:dyDescent="0.25">
      <c r="B90" s="7"/>
      <c r="AP90" s="9"/>
      <c r="AR90" s="7"/>
      <c r="CF90" s="9"/>
      <c r="DY90" s="1"/>
      <c r="DZ90" s="1"/>
      <c r="EA90" s="1"/>
      <c r="ED90" s="1"/>
      <c r="EE90" s="1"/>
      <c r="EF90" s="1"/>
      <c r="EG90" s="1"/>
      <c r="EH90" s="1"/>
      <c r="EI90" s="1"/>
      <c r="EJ90" s="1"/>
      <c r="EK90" s="1"/>
      <c r="EL90" s="1"/>
      <c r="EM90" s="1"/>
      <c r="EN90" s="1"/>
      <c r="EO90" s="1"/>
      <c r="EP90" s="1"/>
      <c r="EQ90" s="1"/>
      <c r="ER90" s="1"/>
    </row>
    <row r="91" spans="2:148" ht="18" customHeight="1" x14ac:dyDescent="0.25">
      <c r="B91" s="7"/>
      <c r="AP91" s="9"/>
      <c r="AR91" s="7"/>
      <c r="CF91" s="9"/>
      <c r="DY91" s="1"/>
      <c r="DZ91" s="1"/>
      <c r="EA91" s="1"/>
      <c r="ED91" s="1"/>
      <c r="EE91" s="1"/>
      <c r="EF91" s="1"/>
      <c r="EG91" s="1"/>
      <c r="EH91" s="1"/>
      <c r="EI91" s="1"/>
      <c r="EJ91" s="1"/>
      <c r="EK91" s="1"/>
      <c r="EL91" s="1"/>
      <c r="EM91" s="1"/>
      <c r="EN91" s="1"/>
      <c r="EO91" s="1"/>
      <c r="EP91" s="1"/>
      <c r="EQ91" s="1"/>
      <c r="ER91" s="1"/>
    </row>
    <row r="92" spans="2:148" ht="18" customHeight="1" x14ac:dyDescent="0.25">
      <c r="B92" s="7"/>
      <c r="AP92" s="9"/>
      <c r="AR92" s="7"/>
      <c r="CF92" s="9"/>
      <c r="DY92" s="1"/>
      <c r="DZ92" s="1"/>
      <c r="EA92" s="1"/>
      <c r="ED92" s="1"/>
      <c r="EE92" s="1"/>
      <c r="EF92" s="1"/>
      <c r="EG92" s="1"/>
      <c r="EH92" s="1"/>
      <c r="EI92" s="1"/>
      <c r="EJ92" s="1"/>
      <c r="EK92" s="1"/>
      <c r="EL92" s="1"/>
      <c r="EM92" s="1"/>
      <c r="EN92" s="1"/>
      <c r="EO92" s="1"/>
      <c r="EP92" s="1"/>
      <c r="EQ92" s="1"/>
      <c r="ER92" s="1"/>
    </row>
    <row r="93" spans="2:148" ht="18" customHeight="1" x14ac:dyDescent="0.25">
      <c r="B93" s="7"/>
      <c r="AP93" s="9"/>
      <c r="AR93" s="7"/>
      <c r="CF93" s="9"/>
      <c r="DY93" s="1"/>
      <c r="DZ93" s="1"/>
      <c r="EA93" s="1"/>
      <c r="ED93" s="1"/>
      <c r="EE93" s="1"/>
      <c r="EF93" s="1"/>
      <c r="EG93" s="1"/>
      <c r="EH93" s="1"/>
      <c r="EI93" s="1"/>
      <c r="EJ93" s="1"/>
      <c r="EK93" s="1"/>
      <c r="EL93" s="1"/>
      <c r="EM93" s="1"/>
      <c r="EN93" s="1"/>
      <c r="EO93" s="1"/>
      <c r="EP93" s="1"/>
      <c r="EQ93" s="1"/>
      <c r="ER93" s="1"/>
    </row>
    <row r="94" spans="2:148" ht="18" customHeight="1" x14ac:dyDescent="0.25">
      <c r="B94" s="7"/>
      <c r="AP94" s="9"/>
      <c r="AR94" s="7"/>
      <c r="CF94" s="9"/>
      <c r="DY94" s="1"/>
      <c r="DZ94" s="1"/>
      <c r="EA94" s="1"/>
      <c r="ED94" s="1"/>
      <c r="EE94" s="1"/>
      <c r="EF94" s="1"/>
      <c r="EG94" s="1"/>
      <c r="EH94" s="1"/>
      <c r="EI94" s="1"/>
      <c r="EJ94" s="1"/>
      <c r="EK94" s="1"/>
      <c r="EL94" s="1"/>
      <c r="EM94" s="1"/>
      <c r="EN94" s="1"/>
      <c r="EO94" s="1"/>
      <c r="EP94" s="1"/>
      <c r="EQ94" s="1"/>
      <c r="ER94" s="1"/>
    </row>
    <row r="95" spans="2:148" ht="18" customHeight="1" x14ac:dyDescent="0.25">
      <c r="B95" s="7"/>
      <c r="AP95" s="9"/>
      <c r="AR95" s="7"/>
      <c r="CF95" s="9"/>
      <c r="DY95" s="1"/>
      <c r="DZ95" s="1"/>
      <c r="EA95" s="1"/>
      <c r="ED95" s="1"/>
      <c r="EE95" s="1"/>
      <c r="EF95" s="1"/>
      <c r="EG95" s="1"/>
      <c r="EH95" s="1"/>
      <c r="EI95" s="1"/>
      <c r="EJ95" s="1"/>
      <c r="EK95" s="1"/>
      <c r="EL95" s="1"/>
      <c r="EM95" s="1"/>
      <c r="EN95" s="1"/>
      <c r="EO95" s="1"/>
      <c r="EP95" s="1"/>
      <c r="EQ95" s="1"/>
      <c r="ER95" s="1"/>
    </row>
    <row r="96" spans="2:148"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2"/>
      <c r="CF96" s="9"/>
      <c r="DY96" s="1"/>
      <c r="DZ96" s="1"/>
      <c r="EA96" s="1"/>
      <c r="ED96" s="1"/>
      <c r="EE96" s="1"/>
      <c r="EF96" s="1"/>
      <c r="EG96" s="1"/>
      <c r="EH96" s="1"/>
      <c r="EI96" s="1"/>
      <c r="EJ96" s="1"/>
      <c r="EK96" s="1"/>
      <c r="EL96" s="1"/>
      <c r="EM96" s="1"/>
      <c r="EN96" s="1"/>
      <c r="EO96" s="1"/>
      <c r="EP96" s="1"/>
      <c r="EQ96" s="1"/>
      <c r="ER96" s="1"/>
    </row>
    <row r="97" spans="2:148" ht="18" customHeight="1" x14ac:dyDescent="0.25">
      <c r="B97" s="7"/>
      <c r="D97" s="26" t="s">
        <v>4</v>
      </c>
      <c r="AO97" s="15" t="s">
        <v>6</v>
      </c>
      <c r="AP97" s="9"/>
      <c r="AR97" s="7"/>
      <c r="AT97" s="26" t="s">
        <v>4</v>
      </c>
      <c r="CE97" s="15" t="s">
        <v>7</v>
      </c>
      <c r="CF97" s="9"/>
      <c r="DY97" s="1"/>
      <c r="DZ97" s="1"/>
      <c r="EA97" s="1"/>
      <c r="ED97" s="1"/>
      <c r="EE97" s="1"/>
      <c r="EF97" s="1"/>
      <c r="EG97" s="1"/>
      <c r="EH97" s="1"/>
      <c r="EI97" s="1"/>
      <c r="EJ97" s="1"/>
      <c r="EK97" s="1"/>
      <c r="EL97" s="1"/>
      <c r="EM97" s="1"/>
      <c r="EN97" s="1"/>
      <c r="EO97" s="1"/>
      <c r="EP97" s="1"/>
      <c r="EQ97" s="1"/>
      <c r="ER97" s="1"/>
    </row>
    <row r="98" spans="2:148" ht="18" customHeight="1" x14ac:dyDescent="0.25">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AR98" s="27"/>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9"/>
      <c r="DY98" s="1"/>
      <c r="DZ98" s="1"/>
      <c r="EA98" s="1"/>
      <c r="ED98" s="1"/>
      <c r="EE98" s="1"/>
      <c r="EF98" s="1"/>
      <c r="EG98" s="1"/>
      <c r="EH98" s="1"/>
      <c r="EI98" s="1"/>
      <c r="EJ98" s="1"/>
      <c r="EK98" s="1"/>
      <c r="EL98" s="1"/>
      <c r="EM98" s="1"/>
      <c r="EN98" s="1"/>
      <c r="EO98" s="1"/>
      <c r="EP98" s="1"/>
      <c r="EQ98" s="1"/>
      <c r="ER98" s="1"/>
    </row>
    <row r="99" spans="2:148" ht="18" customHeight="1" x14ac:dyDescent="0.25">
      <c r="DY99" s="1"/>
      <c r="DZ99" s="1"/>
      <c r="EA99" s="1"/>
      <c r="ED99" s="1"/>
      <c r="EE99" s="1"/>
      <c r="EF99" s="1"/>
      <c r="EG99" s="1"/>
      <c r="EH99" s="1"/>
      <c r="EI99" s="1"/>
      <c r="EJ99" s="1"/>
      <c r="EK99" s="1"/>
      <c r="EL99" s="1"/>
      <c r="EM99" s="1"/>
      <c r="EN99" s="1"/>
      <c r="EO99" s="1"/>
      <c r="EP99" s="1"/>
      <c r="EQ99" s="1"/>
      <c r="ER99" s="1"/>
    </row>
    <row r="100" spans="2:148" ht="18" customHeight="1" x14ac:dyDescent="0.25">
      <c r="DY100" s="1"/>
      <c r="DZ100" s="1"/>
      <c r="EA100" s="1"/>
      <c r="ED100" s="1"/>
      <c r="EE100" s="1"/>
      <c r="EF100" s="1"/>
      <c r="EG100" s="1"/>
      <c r="EH100" s="1"/>
      <c r="EI100" s="1"/>
      <c r="EJ100" s="1"/>
      <c r="EK100" s="1"/>
      <c r="EL100" s="1"/>
      <c r="EM100" s="1"/>
      <c r="EN100" s="1"/>
      <c r="EO100" s="1"/>
      <c r="EP100" s="1"/>
      <c r="EQ100" s="1"/>
      <c r="ER100" s="1"/>
    </row>
    <row r="101" spans="2:148" ht="18" customHeight="1" x14ac:dyDescent="0.25">
      <c r="DY101" s="1"/>
      <c r="DZ101" s="1"/>
      <c r="EA101" s="1"/>
      <c r="ED101" s="1"/>
      <c r="EE101" s="1"/>
      <c r="EF101" s="1"/>
      <c r="EG101" s="1"/>
      <c r="EH101" s="1"/>
      <c r="EI101" s="1"/>
      <c r="EJ101" s="1"/>
      <c r="EK101" s="1"/>
      <c r="EL101" s="1"/>
      <c r="EM101" s="1"/>
      <c r="EN101" s="1"/>
      <c r="EO101" s="1"/>
      <c r="EP101" s="1"/>
      <c r="EQ101" s="1"/>
      <c r="ER101" s="1"/>
    </row>
    <row r="102" spans="2:148" ht="18" customHeight="1" x14ac:dyDescent="0.25">
      <c r="DY102" s="1"/>
      <c r="DZ102" s="1"/>
      <c r="EA102" s="1"/>
      <c r="ED102" s="1"/>
      <c r="EE102" s="1"/>
      <c r="EF102" s="1"/>
      <c r="EG102" s="1"/>
      <c r="EH102" s="1"/>
      <c r="EI102" s="1"/>
      <c r="EJ102" s="1"/>
      <c r="EK102" s="1"/>
      <c r="EL102" s="1"/>
      <c r="EM102" s="1"/>
      <c r="EN102" s="1"/>
      <c r="EO102" s="1"/>
      <c r="EP102" s="1"/>
      <c r="EQ102" s="1"/>
      <c r="ER102" s="1"/>
    </row>
    <row r="103" spans="2:148" ht="18" customHeight="1" x14ac:dyDescent="0.25">
      <c r="DY103" s="1"/>
      <c r="DZ103" s="1"/>
      <c r="EA103" s="1"/>
      <c r="ED103" s="1"/>
      <c r="EE103" s="1"/>
      <c r="EF103" s="1"/>
      <c r="EG103" s="1"/>
      <c r="EH103" s="1"/>
      <c r="EI103" s="1"/>
      <c r="EJ103" s="1"/>
      <c r="EK103" s="1"/>
      <c r="EL103" s="1"/>
      <c r="EM103" s="1"/>
      <c r="EN103" s="1"/>
      <c r="EO103" s="1"/>
      <c r="EP103" s="1"/>
      <c r="EQ103" s="1"/>
      <c r="ER103" s="1"/>
    </row>
    <row r="104" spans="2:148" ht="18" customHeight="1" x14ac:dyDescent="0.25">
      <c r="DY104" s="1"/>
      <c r="DZ104" s="1"/>
      <c r="EA104" s="1"/>
      <c r="ED104" s="1"/>
      <c r="EE104" s="1"/>
      <c r="EF104" s="1"/>
      <c r="EG104" s="1"/>
      <c r="EH104" s="1"/>
      <c r="EI104" s="1"/>
      <c r="EJ104" s="1"/>
      <c r="EK104" s="1"/>
      <c r="EL104" s="1"/>
      <c r="EM104" s="1"/>
      <c r="EN104" s="1"/>
      <c r="EO104" s="1"/>
      <c r="EP104" s="1"/>
      <c r="EQ104" s="1"/>
      <c r="ER104" s="1"/>
    </row>
    <row r="105" spans="2:148" ht="18" customHeight="1" x14ac:dyDescent="0.25">
      <c r="DY105" s="1"/>
      <c r="DZ105" s="1"/>
      <c r="EA105" s="1"/>
      <c r="ED105" s="1"/>
      <c r="EE105" s="1"/>
      <c r="EF105" s="1"/>
      <c r="EG105" s="1"/>
      <c r="EH105" s="1"/>
      <c r="EI105" s="1"/>
      <c r="EJ105" s="1"/>
      <c r="EK105" s="1"/>
      <c r="EL105" s="1"/>
      <c r="EM105" s="1"/>
      <c r="EN105" s="1"/>
      <c r="EO105" s="1"/>
      <c r="EP105" s="1"/>
      <c r="EQ105" s="1"/>
      <c r="ER105" s="1"/>
    </row>
    <row r="106" spans="2:148" ht="18" customHeight="1" x14ac:dyDescent="0.25">
      <c r="DY106" s="1"/>
      <c r="DZ106" s="1"/>
      <c r="EA106" s="1"/>
      <c r="ED106" s="1"/>
      <c r="EE106" s="1"/>
      <c r="EF106" s="1"/>
      <c r="EG106" s="1"/>
      <c r="EH106" s="1"/>
      <c r="EI106" s="1"/>
      <c r="EJ106" s="1"/>
      <c r="EK106" s="1"/>
      <c r="EL106" s="1"/>
      <c r="EM106" s="1"/>
      <c r="EN106" s="1"/>
      <c r="EO106" s="1"/>
      <c r="EP106" s="1"/>
      <c r="EQ106" s="1"/>
      <c r="ER106" s="1"/>
    </row>
    <row r="107" spans="2:148" ht="18" customHeight="1" x14ac:dyDescent="0.25">
      <c r="DY107" s="1"/>
      <c r="DZ107" s="1"/>
      <c r="EA107" s="1"/>
      <c r="ED107" s="1"/>
      <c r="EE107" s="1"/>
      <c r="EF107" s="1"/>
      <c r="EG107" s="1"/>
      <c r="EH107" s="1"/>
      <c r="EI107" s="1"/>
      <c r="EJ107" s="1"/>
      <c r="EK107" s="1"/>
      <c r="EL107" s="1"/>
      <c r="EM107" s="1"/>
      <c r="EN107" s="1"/>
      <c r="EO107" s="1"/>
      <c r="EP107" s="1"/>
      <c r="EQ107" s="1"/>
      <c r="ER107" s="1"/>
    </row>
    <row r="108" spans="2:148" ht="18" customHeight="1" x14ac:dyDescent="0.25">
      <c r="DY108" s="1"/>
      <c r="DZ108" s="1"/>
      <c r="EA108" s="1"/>
      <c r="ED108" s="1"/>
      <c r="EE108" s="1"/>
      <c r="EF108" s="1"/>
      <c r="EG108" s="1"/>
      <c r="EH108" s="1"/>
      <c r="EI108" s="1"/>
      <c r="EJ108" s="1"/>
      <c r="EK108" s="1"/>
      <c r="EL108" s="1"/>
      <c r="EM108" s="1"/>
      <c r="EN108" s="1"/>
      <c r="EO108" s="1"/>
      <c r="EP108" s="1"/>
      <c r="EQ108" s="1"/>
      <c r="ER108" s="1"/>
    </row>
    <row r="109" spans="2:148" ht="18" customHeight="1" x14ac:dyDescent="0.25">
      <c r="DY109" s="1"/>
      <c r="DZ109" s="1"/>
      <c r="EA109" s="1"/>
      <c r="ED109" s="1"/>
      <c r="EE109" s="1"/>
      <c r="EF109" s="1"/>
      <c r="EG109" s="1"/>
      <c r="EH109" s="1"/>
      <c r="EI109" s="1"/>
      <c r="EJ109" s="1"/>
      <c r="EK109" s="1"/>
      <c r="EL109" s="1"/>
      <c r="EM109" s="1"/>
      <c r="EN109" s="1"/>
      <c r="EO109" s="1"/>
      <c r="EP109" s="1"/>
      <c r="EQ109" s="1"/>
      <c r="ER109" s="1"/>
    </row>
    <row r="110" spans="2:148" ht="18" customHeight="1" x14ac:dyDescent="0.25">
      <c r="DY110" s="1"/>
      <c r="DZ110" s="1"/>
      <c r="EA110" s="1"/>
      <c r="ED110" s="1"/>
      <c r="EE110" s="1"/>
      <c r="EF110" s="1"/>
      <c r="EG110" s="1"/>
      <c r="EH110" s="1"/>
      <c r="EI110" s="1"/>
      <c r="EJ110" s="1"/>
      <c r="EK110" s="1"/>
      <c r="EL110" s="1"/>
      <c r="EM110" s="1"/>
      <c r="EN110" s="1"/>
      <c r="EO110" s="1"/>
      <c r="EP110" s="1"/>
      <c r="EQ110" s="1"/>
      <c r="ER110" s="1"/>
    </row>
    <row r="111" spans="2:148" ht="18" customHeight="1" x14ac:dyDescent="0.25">
      <c r="DY111" s="1"/>
      <c r="DZ111" s="1"/>
      <c r="EA111" s="1"/>
      <c r="ED111" s="1"/>
      <c r="EE111" s="1"/>
      <c r="EF111" s="1"/>
      <c r="EG111" s="1"/>
      <c r="EH111" s="1"/>
      <c r="EI111" s="1"/>
      <c r="EJ111" s="1"/>
      <c r="EK111" s="1"/>
      <c r="EL111" s="1"/>
      <c r="EM111" s="1"/>
      <c r="EN111" s="1"/>
      <c r="EO111" s="1"/>
      <c r="EP111" s="1"/>
      <c r="EQ111" s="1"/>
      <c r="ER111" s="1"/>
    </row>
    <row r="112" spans="2:148" ht="18" customHeight="1" x14ac:dyDescent="0.25">
      <c r="DY112" s="1"/>
      <c r="DZ112" s="1"/>
      <c r="EA112" s="1"/>
      <c r="ED112" s="1"/>
      <c r="EE112" s="1"/>
      <c r="EF112" s="1"/>
      <c r="EG112" s="1"/>
      <c r="EH112" s="1"/>
      <c r="EI112" s="1"/>
      <c r="EJ112" s="1"/>
      <c r="EK112" s="1"/>
      <c r="EL112" s="1"/>
      <c r="EM112" s="1"/>
      <c r="EN112" s="1"/>
      <c r="EO112" s="1"/>
      <c r="EP112" s="1"/>
      <c r="EQ112" s="1"/>
      <c r="ER112" s="1"/>
    </row>
    <row r="113" s="1" customFormat="1" ht="18" customHeight="1" x14ac:dyDescent="0.25"/>
    <row r="114" s="1" customFormat="1" ht="18" customHeight="1" x14ac:dyDescent="0.25"/>
    <row r="115" s="1" customFormat="1" ht="18" customHeight="1" x14ac:dyDescent="0.25"/>
    <row r="116" s="1" customFormat="1" ht="18" customHeight="1" x14ac:dyDescent="0.25"/>
    <row r="117" s="1" customFormat="1" ht="18" customHeight="1" x14ac:dyDescent="0.25"/>
    <row r="118" s="1" customFormat="1" ht="18" customHeight="1" x14ac:dyDescent="0.25"/>
    <row r="119" s="1" customFormat="1" ht="18" customHeight="1" x14ac:dyDescent="0.25"/>
    <row r="120" s="1" customFormat="1" ht="18" customHeight="1" x14ac:dyDescent="0.25"/>
    <row r="121" s="1" customFormat="1" ht="18" customHeight="1" x14ac:dyDescent="0.25"/>
    <row r="122" s="1" customFormat="1" ht="18" customHeight="1" x14ac:dyDescent="0.25"/>
    <row r="123" s="1" customFormat="1" ht="18" customHeight="1" x14ac:dyDescent="0.25"/>
    <row r="124" s="1" customFormat="1" ht="18" customHeight="1" x14ac:dyDescent="0.25"/>
    <row r="125" s="1" customFormat="1" ht="18" customHeight="1" x14ac:dyDescent="0.25"/>
    <row r="126" s="1" customFormat="1" ht="18" customHeight="1" x14ac:dyDescent="0.25"/>
    <row r="127" s="1" customFormat="1" ht="18" customHeight="1" x14ac:dyDescent="0.25"/>
    <row r="128" s="1" customFormat="1" ht="18" customHeight="1" x14ac:dyDescent="0.25"/>
    <row r="129" s="1" customFormat="1" ht="18" customHeight="1" x14ac:dyDescent="0.25"/>
    <row r="130" s="1" customFormat="1" ht="18" customHeight="1" x14ac:dyDescent="0.25"/>
    <row r="131" s="1" customFormat="1" ht="18" customHeight="1" x14ac:dyDescent="0.25"/>
    <row r="132" s="1" customFormat="1" ht="18" customHeight="1" x14ac:dyDescent="0.25"/>
    <row r="133" s="1" customFormat="1" ht="18" customHeight="1" x14ac:dyDescent="0.25"/>
    <row r="134" s="1" customFormat="1" ht="18" customHeight="1" x14ac:dyDescent="0.25"/>
    <row r="135" s="1" customFormat="1" ht="18" customHeight="1" x14ac:dyDescent="0.25"/>
    <row r="136" s="1" customFormat="1" ht="18" customHeight="1" x14ac:dyDescent="0.25"/>
    <row r="137" s="1" customFormat="1" ht="18" customHeight="1" x14ac:dyDescent="0.25"/>
    <row r="138" s="1" customFormat="1" ht="18" customHeight="1" x14ac:dyDescent="0.25"/>
    <row r="139" s="1" customFormat="1" ht="18" customHeight="1" x14ac:dyDescent="0.25"/>
    <row r="140" s="1" customFormat="1" ht="18" customHeight="1" x14ac:dyDescent="0.25"/>
    <row r="141" s="1" customFormat="1" ht="18" customHeight="1" x14ac:dyDescent="0.25"/>
    <row r="142" s="1" customFormat="1" ht="18" customHeight="1" x14ac:dyDescent="0.25"/>
    <row r="143" s="1" customFormat="1" ht="18" customHeight="1" x14ac:dyDescent="0.25"/>
    <row r="144" s="1" customFormat="1" ht="18" customHeight="1" x14ac:dyDescent="0.25"/>
    <row r="145" s="1" customFormat="1" ht="18" customHeight="1" x14ac:dyDescent="0.25"/>
    <row r="146" s="1" customFormat="1" ht="18" customHeight="1" x14ac:dyDescent="0.25"/>
    <row r="147" s="1" customFormat="1" ht="18" customHeight="1" x14ac:dyDescent="0.25"/>
    <row r="148" s="1" customFormat="1" ht="18" customHeight="1" x14ac:dyDescent="0.25"/>
    <row r="149" s="1" customFormat="1" ht="18" customHeight="1" x14ac:dyDescent="0.25"/>
    <row r="150" s="1" customFormat="1" ht="18" customHeight="1" x14ac:dyDescent="0.25"/>
    <row r="151" s="1" customFormat="1" ht="18" customHeight="1" x14ac:dyDescent="0.25"/>
    <row r="152" s="1" customFormat="1" ht="18" customHeight="1" x14ac:dyDescent="0.25"/>
    <row r="153" s="1" customFormat="1" ht="18" customHeight="1" x14ac:dyDescent="0.25"/>
    <row r="154" s="1" customFormat="1" ht="18" customHeight="1" x14ac:dyDescent="0.25"/>
    <row r="155" s="1" customFormat="1" ht="18" customHeight="1" x14ac:dyDescent="0.25"/>
    <row r="156" s="1" customFormat="1" ht="18" customHeight="1" x14ac:dyDescent="0.25"/>
    <row r="157" s="1" customFormat="1" ht="18" customHeight="1" x14ac:dyDescent="0.25"/>
    <row r="158" s="1" customFormat="1" ht="18" customHeight="1" x14ac:dyDescent="0.25"/>
    <row r="159" s="1" customFormat="1" ht="18" customHeight="1" x14ac:dyDescent="0.25"/>
    <row r="160" s="1" customFormat="1" ht="18" customHeight="1" x14ac:dyDescent="0.25"/>
    <row r="161" s="1" customFormat="1" ht="18" customHeight="1" x14ac:dyDescent="0.25"/>
    <row r="162" s="1" customFormat="1" ht="18" customHeight="1" x14ac:dyDescent="0.25"/>
    <row r="163" s="1" customFormat="1" ht="18" customHeight="1" x14ac:dyDescent="0.25"/>
    <row r="164" s="1" customFormat="1" ht="18" customHeight="1" x14ac:dyDescent="0.25"/>
    <row r="165" s="1" customFormat="1" ht="18" customHeight="1" x14ac:dyDescent="0.25"/>
    <row r="166" s="1" customFormat="1" ht="18" customHeight="1" x14ac:dyDescent="0.25"/>
    <row r="167" s="1" customFormat="1" ht="18" customHeight="1" x14ac:dyDescent="0.25"/>
    <row r="168" s="1" customFormat="1" ht="18" customHeight="1" x14ac:dyDescent="0.25"/>
    <row r="169" s="1" customFormat="1" ht="18" customHeight="1" x14ac:dyDescent="0.25"/>
    <row r="170" s="1" customFormat="1" ht="18" customHeight="1" x14ac:dyDescent="0.25"/>
    <row r="171" s="1" customFormat="1" ht="18" customHeight="1" x14ac:dyDescent="0.25"/>
    <row r="172" s="1" customFormat="1" ht="18" customHeight="1" x14ac:dyDescent="0.25"/>
    <row r="173" s="1" customFormat="1" ht="18" customHeight="1" x14ac:dyDescent="0.25"/>
    <row r="174" s="1" customFormat="1" ht="18" customHeight="1" x14ac:dyDescent="0.25"/>
    <row r="175" s="1" customFormat="1" ht="18" customHeight="1" x14ac:dyDescent="0.25"/>
    <row r="176" s="1" customFormat="1" ht="18" customHeight="1" x14ac:dyDescent="0.25"/>
    <row r="177" s="1" customFormat="1" ht="18" customHeight="1" x14ac:dyDescent="0.25"/>
    <row r="178" s="1" customFormat="1" ht="18" customHeight="1" x14ac:dyDescent="0.25"/>
    <row r="179" s="1" customFormat="1" ht="18" customHeight="1" x14ac:dyDescent="0.25"/>
    <row r="180" s="1" customFormat="1" ht="18" customHeight="1" x14ac:dyDescent="0.25"/>
    <row r="181" s="1" customFormat="1" ht="18" customHeight="1" x14ac:dyDescent="0.25"/>
    <row r="182" s="1" customFormat="1" ht="18" customHeight="1" x14ac:dyDescent="0.25"/>
    <row r="183" s="1" customFormat="1" ht="18" customHeight="1" x14ac:dyDescent="0.25"/>
    <row r="184" s="1" customFormat="1" ht="18" customHeight="1" x14ac:dyDescent="0.25"/>
    <row r="185" s="1" customFormat="1" ht="18" customHeight="1" x14ac:dyDescent="0.25"/>
    <row r="186" s="1" customFormat="1" ht="18" customHeight="1" x14ac:dyDescent="0.25"/>
    <row r="187" s="1" customFormat="1" ht="18" customHeight="1" x14ac:dyDescent="0.25"/>
    <row r="188" s="1" customFormat="1" ht="18" customHeight="1" x14ac:dyDescent="0.25"/>
    <row r="189" s="1" customFormat="1" ht="18" customHeight="1" x14ac:dyDescent="0.25"/>
    <row r="190" s="1" customFormat="1" ht="18" customHeight="1" x14ac:dyDescent="0.25"/>
    <row r="191" s="1" customFormat="1" ht="18" customHeight="1" x14ac:dyDescent="0.25"/>
    <row r="192" s="1" customFormat="1" ht="18" customHeight="1" x14ac:dyDescent="0.25"/>
    <row r="193" s="1" customFormat="1" ht="18" customHeight="1" x14ac:dyDescent="0.25"/>
    <row r="194" s="1" customFormat="1" ht="18" customHeight="1" x14ac:dyDescent="0.25"/>
    <row r="195" s="1" customFormat="1" ht="18" customHeight="1" x14ac:dyDescent="0.25"/>
    <row r="196" s="1" customFormat="1" ht="18" customHeight="1" x14ac:dyDescent="0.25"/>
    <row r="197" s="1" customFormat="1" ht="18" customHeight="1" x14ac:dyDescent="0.25"/>
    <row r="198" s="1" customFormat="1" ht="18" customHeigh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305" ht="18.75" customHeight="1" x14ac:dyDescent="0.25"/>
  </sheetData>
  <sheetProtection algorithmName="SHA-512" hashValue="zdLaBX8jobfXs9+Jvu1SC6dp44mUGT9fnGJBz3/pxe0itpGkA4PkjLU472+IISBb6t+dlzJ2v396KdxgKvVEbA==" saltValue="0bn0IJKGazl0yjxjR+zmsw==" spinCount="100000" sheet="1" objects="1" scenarios="1"/>
  <mergeCells count="27">
    <mergeCell ref="HO38:HQ38"/>
    <mergeCell ref="IJ38:IL38"/>
    <mergeCell ref="C8:AO9"/>
    <mergeCell ref="HC35:IO35"/>
    <mergeCell ref="HS36:HU36"/>
    <mergeCell ref="HO37:HQ37"/>
    <mergeCell ref="IJ37:IL37"/>
    <mergeCell ref="II52:IM52"/>
    <mergeCell ref="II40:IM41"/>
    <mergeCell ref="II42:IM42"/>
    <mergeCell ref="II43:IM43"/>
    <mergeCell ref="II44:IM44"/>
    <mergeCell ref="II45:IM45"/>
    <mergeCell ref="II46:IM46"/>
    <mergeCell ref="II47:IM47"/>
    <mergeCell ref="II48:IM48"/>
    <mergeCell ref="II49:IM49"/>
    <mergeCell ref="II50:IM50"/>
    <mergeCell ref="II51:IM51"/>
    <mergeCell ref="HL60:HY60"/>
    <mergeCell ref="HZ60:IC60"/>
    <mergeCell ref="II53:IM53"/>
    <mergeCell ref="II54:IM54"/>
    <mergeCell ref="II55:IM55"/>
    <mergeCell ref="II56:IM56"/>
    <mergeCell ref="II57:IM57"/>
    <mergeCell ref="II58:IM58"/>
  </mergeCell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5446-F387-4317-891F-9E17E718CEEF}">
  <sheetPr codeName="Sheet5">
    <pageSetUpPr fitToPage="1"/>
  </sheetPr>
  <dimension ref="B1:IO305"/>
  <sheetViews>
    <sheetView zoomScaleNormal="100" workbookViewId="0">
      <selection activeCell="BL44" sqref="BL44"/>
    </sheetView>
  </sheetViews>
  <sheetFormatPr defaultRowHeight="15" x14ac:dyDescent="0.25"/>
  <cols>
    <col min="1" max="128" width="2.7109375" style="1" customWidth="1"/>
    <col min="129" max="131" width="2.7109375" style="2" customWidth="1"/>
    <col min="132" max="133" width="2.7109375" style="1" customWidth="1"/>
    <col min="134" max="148" width="2.7109375" style="3" customWidth="1"/>
    <col min="149" max="167" width="2.7109375" style="1" customWidth="1"/>
    <col min="168" max="168" width="9.140625" style="1" customWidth="1"/>
    <col min="169" max="169" width="0.28515625" style="1" customWidth="1"/>
    <col min="170" max="189" width="9.140625" style="1" customWidth="1"/>
    <col min="190" max="249" width="2.7109375" style="1" customWidth="1"/>
    <col min="250" max="250" width="9.140625" style="1" customWidth="1"/>
    <col min="251" max="16384" width="9.140625" style="1"/>
  </cols>
  <sheetData>
    <row r="1" spans="2:148" ht="18" customHeight="1" x14ac:dyDescent="0.25"/>
    <row r="2" spans="2:148"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48" ht="18" customHeight="1" x14ac:dyDescent="0.25">
      <c r="B3" s="7"/>
      <c r="AO3" s="8" t="s">
        <v>0</v>
      </c>
      <c r="AP3" s="9"/>
      <c r="AR3" s="7"/>
      <c r="CF3" s="9"/>
    </row>
    <row r="4" spans="2:148" ht="18" customHeight="1" x14ac:dyDescent="0.25">
      <c r="B4" s="7"/>
      <c r="AO4" s="10" t="s">
        <v>1</v>
      </c>
      <c r="AP4" s="9"/>
      <c r="AR4" s="7"/>
      <c r="CF4" s="9"/>
      <c r="DY4" s="1"/>
      <c r="DZ4" s="1"/>
      <c r="EA4" s="1"/>
      <c r="ED4" s="1"/>
      <c r="EE4" s="1"/>
      <c r="EF4" s="1"/>
      <c r="EG4" s="1"/>
      <c r="EH4" s="1"/>
      <c r="EI4" s="1"/>
      <c r="EJ4" s="1"/>
      <c r="EK4" s="1"/>
      <c r="EL4" s="1"/>
      <c r="EM4" s="1"/>
      <c r="EN4" s="1"/>
      <c r="EO4" s="1"/>
      <c r="EP4" s="1"/>
      <c r="EQ4" s="1"/>
      <c r="ER4" s="1"/>
    </row>
    <row r="5" spans="2:148" ht="18" customHeight="1" thickBot="1" x14ac:dyDescent="0.3">
      <c r="B5" s="7"/>
      <c r="AO5" s="10" t="s">
        <v>2</v>
      </c>
      <c r="AP5" s="9"/>
      <c r="AR5" s="7"/>
      <c r="AS5" s="11" t="s">
        <v>46</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DY5" s="1"/>
      <c r="DZ5" s="1"/>
      <c r="EA5" s="1"/>
      <c r="ED5" s="1"/>
      <c r="EE5" s="1"/>
      <c r="EF5" s="1"/>
      <c r="EG5" s="1"/>
      <c r="EH5" s="1"/>
      <c r="EI5" s="1"/>
      <c r="EJ5" s="1"/>
      <c r="EK5" s="1"/>
      <c r="EL5" s="1"/>
      <c r="EM5" s="1"/>
      <c r="EN5" s="1"/>
      <c r="EO5" s="1"/>
      <c r="EP5" s="1"/>
      <c r="EQ5" s="1"/>
      <c r="ER5" s="1"/>
    </row>
    <row r="6" spans="2:148"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DY6" s="1"/>
      <c r="DZ6" s="1"/>
      <c r="EA6" s="1"/>
      <c r="ED6" s="1"/>
      <c r="EE6" s="1"/>
      <c r="EF6" s="1"/>
      <c r="EG6" s="1"/>
      <c r="EH6" s="1"/>
      <c r="EI6" s="1"/>
      <c r="EJ6" s="1"/>
      <c r="EK6" s="1"/>
      <c r="EL6" s="1"/>
      <c r="EM6" s="1"/>
      <c r="EN6" s="1"/>
      <c r="EO6" s="1"/>
      <c r="EP6" s="1"/>
      <c r="EQ6" s="1"/>
      <c r="ER6" s="1"/>
    </row>
    <row r="7" spans="2:148" ht="18" customHeight="1" x14ac:dyDescent="0.25">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DY7" s="1"/>
      <c r="DZ7" s="1"/>
      <c r="EA7" s="1"/>
      <c r="ED7" s="1"/>
      <c r="EE7" s="1"/>
      <c r="EF7" s="1"/>
      <c r="EG7" s="1"/>
      <c r="EH7" s="1"/>
      <c r="EI7" s="1"/>
      <c r="EJ7" s="1"/>
      <c r="EK7" s="1"/>
      <c r="EL7" s="1"/>
      <c r="EM7" s="1"/>
      <c r="EN7" s="1"/>
      <c r="EO7" s="1"/>
      <c r="EP7" s="1"/>
      <c r="EQ7" s="1"/>
      <c r="ER7" s="1"/>
    </row>
    <row r="8" spans="2:148" ht="18" customHeight="1" x14ac:dyDescent="0.25">
      <c r="B8" s="7"/>
      <c r="C8" s="97" t="s">
        <v>72</v>
      </c>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
      <c r="AR8" s="7"/>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9"/>
      <c r="DY8" s="1"/>
      <c r="DZ8" s="1"/>
      <c r="EA8" s="1"/>
      <c r="ED8" s="1"/>
      <c r="EE8" s="1"/>
      <c r="EF8" s="1"/>
      <c r="EG8" s="1"/>
      <c r="EH8" s="1"/>
      <c r="EI8" s="1"/>
      <c r="EJ8" s="1"/>
      <c r="EK8" s="1"/>
      <c r="EL8" s="1"/>
      <c r="EM8" s="1"/>
      <c r="EN8" s="1"/>
      <c r="EO8" s="1"/>
      <c r="EP8" s="1"/>
      <c r="EQ8" s="1"/>
      <c r="ER8" s="1"/>
    </row>
    <row r="9" spans="2:148" ht="18" customHeight="1" x14ac:dyDescent="0.25">
      <c r="B9" s="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
      <c r="AR9" s="7"/>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9"/>
      <c r="DY9" s="1"/>
      <c r="DZ9" s="1"/>
      <c r="EA9" s="1"/>
      <c r="ED9" s="1"/>
      <c r="EE9" s="1"/>
      <c r="EF9" s="1"/>
      <c r="EG9" s="1"/>
      <c r="EH9" s="1"/>
      <c r="EI9" s="1"/>
      <c r="EJ9" s="1"/>
      <c r="EK9" s="1"/>
      <c r="EL9" s="1"/>
      <c r="EM9" s="1"/>
      <c r="EN9" s="1"/>
      <c r="EO9" s="1"/>
      <c r="EP9" s="1"/>
      <c r="EQ9" s="1"/>
      <c r="ER9" s="1"/>
    </row>
    <row r="10" spans="2:148" ht="18" customHeight="1" x14ac:dyDescent="0.25">
      <c r="B10" s="7"/>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9"/>
      <c r="AR10" s="7"/>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9"/>
      <c r="DY10" s="1"/>
      <c r="DZ10" s="1"/>
      <c r="EA10" s="1"/>
      <c r="ED10" s="1"/>
      <c r="EE10" s="1"/>
      <c r="EF10" s="1"/>
      <c r="EG10" s="1"/>
      <c r="EH10" s="1"/>
      <c r="EI10" s="1"/>
      <c r="EJ10" s="1"/>
      <c r="EK10" s="1"/>
      <c r="EL10" s="1"/>
      <c r="EM10" s="1"/>
      <c r="EN10" s="1"/>
      <c r="EO10" s="1"/>
      <c r="EP10" s="1"/>
      <c r="EQ10" s="1"/>
      <c r="ER10" s="1"/>
    </row>
    <row r="11" spans="2:148" ht="18" customHeight="1" x14ac:dyDescent="0.25">
      <c r="B11" s="7"/>
      <c r="C11" s="43"/>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9"/>
      <c r="AR11" s="7"/>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9"/>
      <c r="DY11" s="1"/>
      <c r="DZ11" s="1"/>
      <c r="EA11" s="1"/>
      <c r="ED11" s="1"/>
      <c r="EE11" s="1"/>
      <c r="EF11" s="1"/>
      <c r="EG11" s="1"/>
      <c r="EH11" s="1"/>
      <c r="EI11" s="1"/>
      <c r="EJ11" s="1"/>
      <c r="EK11" s="1"/>
      <c r="EL11" s="1"/>
      <c r="EM11" s="1"/>
      <c r="EN11" s="1"/>
      <c r="EO11" s="1"/>
      <c r="EP11" s="1"/>
      <c r="EQ11" s="1"/>
      <c r="ER11" s="1"/>
    </row>
    <row r="12" spans="2:148" ht="18" customHeight="1" x14ac:dyDescent="0.25">
      <c r="B12" s="7"/>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9"/>
      <c r="AR12" s="7"/>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9"/>
      <c r="DY12" s="1"/>
      <c r="DZ12" s="1"/>
      <c r="EA12" s="1"/>
      <c r="ED12" s="1"/>
      <c r="EE12" s="1"/>
      <c r="EF12" s="1"/>
      <c r="EG12" s="1"/>
      <c r="EH12" s="1"/>
      <c r="EI12" s="1"/>
      <c r="EJ12" s="1"/>
      <c r="EK12" s="1"/>
      <c r="EL12" s="1"/>
      <c r="EM12" s="1"/>
      <c r="EN12" s="1"/>
      <c r="EO12" s="1"/>
      <c r="EP12" s="1"/>
      <c r="EQ12" s="1"/>
      <c r="ER12" s="1"/>
    </row>
    <row r="13" spans="2:148" ht="18" customHeight="1" x14ac:dyDescent="0.25">
      <c r="B13" s="7"/>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9"/>
      <c r="AR13" s="7"/>
      <c r="CF13" s="9"/>
      <c r="DY13" s="1"/>
      <c r="DZ13" s="1"/>
      <c r="EA13" s="1"/>
      <c r="ED13" s="1"/>
      <c r="EE13" s="1"/>
      <c r="EF13" s="1"/>
      <c r="EG13" s="1"/>
      <c r="EH13" s="1"/>
      <c r="EI13" s="1"/>
      <c r="EJ13" s="1"/>
      <c r="EK13" s="1"/>
      <c r="EL13" s="1"/>
      <c r="EM13" s="1"/>
      <c r="EN13" s="1"/>
      <c r="EO13" s="1"/>
      <c r="EP13" s="1"/>
      <c r="EQ13" s="1"/>
      <c r="ER13" s="1"/>
    </row>
    <row r="14" spans="2:148" ht="18" customHeight="1" x14ac:dyDescent="0.25">
      <c r="B14" s="7"/>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9"/>
      <c r="AR14" s="7"/>
      <c r="CF14" s="9"/>
      <c r="DY14" s="1"/>
      <c r="DZ14" s="1"/>
      <c r="EA14" s="1"/>
      <c r="ED14" s="1"/>
      <c r="EE14" s="1"/>
      <c r="EF14" s="1"/>
      <c r="EG14" s="1"/>
      <c r="EH14" s="1"/>
      <c r="EI14" s="1"/>
      <c r="EJ14" s="1"/>
      <c r="EK14" s="1"/>
      <c r="EL14" s="1"/>
      <c r="EM14" s="1"/>
      <c r="EN14" s="1"/>
      <c r="EO14" s="1"/>
      <c r="EP14" s="1"/>
      <c r="EQ14" s="1"/>
      <c r="ER14" s="1"/>
    </row>
    <row r="15" spans="2:148" ht="18" customHeight="1" x14ac:dyDescent="0.25">
      <c r="B15" s="7"/>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9"/>
      <c r="AR15" s="7"/>
      <c r="CF15" s="9"/>
      <c r="DY15" s="1"/>
      <c r="DZ15" s="1"/>
      <c r="EA15" s="1"/>
      <c r="ED15" s="1"/>
      <c r="EE15" s="1"/>
      <c r="EF15" s="1"/>
      <c r="EG15" s="1"/>
      <c r="EH15" s="1"/>
      <c r="EI15" s="1"/>
      <c r="EJ15" s="1"/>
      <c r="EK15" s="1"/>
      <c r="EL15" s="1"/>
      <c r="EM15" s="1"/>
      <c r="EN15" s="1"/>
      <c r="EO15" s="1"/>
      <c r="EP15" s="1"/>
      <c r="EQ15" s="1"/>
      <c r="ER15" s="1"/>
    </row>
    <row r="16" spans="2:148" ht="18" customHeight="1" x14ac:dyDescent="0.25">
      <c r="B16" s="7"/>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9"/>
      <c r="AR16" s="7"/>
      <c r="CF16" s="9"/>
      <c r="DY16" s="1"/>
      <c r="DZ16" s="1"/>
      <c r="EA16" s="1"/>
      <c r="ED16" s="1"/>
      <c r="EE16" s="1"/>
      <c r="EF16" s="1"/>
      <c r="EG16" s="1"/>
      <c r="EH16" s="1"/>
      <c r="EI16" s="1"/>
      <c r="EJ16" s="1"/>
      <c r="EK16" s="1"/>
      <c r="EL16" s="1"/>
      <c r="EM16" s="1"/>
      <c r="EN16" s="1"/>
      <c r="EO16" s="1"/>
      <c r="EP16" s="1"/>
      <c r="EQ16" s="1"/>
      <c r="ER16" s="1"/>
    </row>
    <row r="17" spans="2:148" ht="18" customHeight="1" x14ac:dyDescent="0.25">
      <c r="B17" s="7"/>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9"/>
      <c r="AR17" s="7"/>
      <c r="CF17" s="9"/>
      <c r="DY17" s="1"/>
      <c r="DZ17" s="1"/>
      <c r="EA17" s="1"/>
      <c r="ED17" s="1"/>
      <c r="EE17" s="1"/>
      <c r="EF17" s="1"/>
      <c r="EG17" s="1"/>
      <c r="EH17" s="1"/>
      <c r="EI17" s="1"/>
      <c r="EJ17" s="1"/>
      <c r="EK17" s="1"/>
      <c r="EL17" s="1"/>
      <c r="EM17" s="1"/>
      <c r="EN17" s="1"/>
      <c r="EO17" s="1"/>
      <c r="EP17" s="1"/>
      <c r="EQ17" s="1"/>
      <c r="ER17" s="1"/>
    </row>
    <row r="18" spans="2:148" ht="18" customHeight="1" x14ac:dyDescent="0.25">
      <c r="B18" s="7"/>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9"/>
      <c r="AR18" s="7"/>
      <c r="CF18" s="9"/>
      <c r="DY18" s="1"/>
      <c r="DZ18" s="1"/>
      <c r="EA18" s="1"/>
      <c r="ED18" s="1"/>
      <c r="EE18" s="1"/>
      <c r="EF18" s="1"/>
      <c r="EG18" s="1"/>
      <c r="EH18" s="1"/>
      <c r="EI18" s="1"/>
      <c r="EJ18" s="1"/>
      <c r="EK18" s="1"/>
      <c r="EL18" s="1"/>
      <c r="EM18" s="1"/>
      <c r="EN18" s="1"/>
      <c r="EO18" s="1"/>
      <c r="EP18" s="1"/>
      <c r="EQ18" s="1"/>
      <c r="ER18" s="1"/>
    </row>
    <row r="19" spans="2:148" ht="18" customHeight="1" x14ac:dyDescent="0.25">
      <c r="B19" s="7"/>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9"/>
      <c r="AR19" s="7"/>
      <c r="CF19" s="9"/>
      <c r="DY19" s="1"/>
      <c r="DZ19" s="1"/>
      <c r="EA19" s="1"/>
      <c r="ED19" s="1"/>
      <c r="EE19" s="1"/>
      <c r="EF19" s="1"/>
      <c r="EG19" s="1"/>
      <c r="EH19" s="1"/>
      <c r="EI19" s="1"/>
      <c r="EJ19" s="1"/>
      <c r="EK19" s="1"/>
      <c r="EL19" s="1"/>
      <c r="EM19" s="1"/>
      <c r="EN19" s="1"/>
      <c r="EO19" s="1"/>
      <c r="EP19" s="1"/>
      <c r="EQ19" s="1"/>
      <c r="ER19" s="1"/>
    </row>
    <row r="20" spans="2:148" ht="18" customHeight="1" x14ac:dyDescent="0.25">
      <c r="B20" s="7"/>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9"/>
      <c r="AR20" s="7"/>
      <c r="CF20" s="9"/>
      <c r="DY20" s="1"/>
      <c r="DZ20" s="1"/>
      <c r="EA20" s="1"/>
      <c r="ED20" s="1"/>
      <c r="EE20" s="1"/>
      <c r="EF20" s="1"/>
      <c r="EG20" s="1"/>
      <c r="EH20" s="1"/>
      <c r="EI20" s="1"/>
      <c r="EJ20" s="1"/>
      <c r="EK20" s="1"/>
      <c r="EL20" s="1"/>
      <c r="EM20" s="1"/>
      <c r="EN20" s="1"/>
      <c r="EO20" s="1"/>
      <c r="EP20" s="1"/>
      <c r="EQ20" s="1"/>
      <c r="ER20" s="1"/>
    </row>
    <row r="21" spans="2:148" ht="18" customHeight="1" x14ac:dyDescent="0.25">
      <c r="B21" s="7"/>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9"/>
      <c r="AR21" s="7"/>
      <c r="CF21" s="9"/>
      <c r="DY21" s="1"/>
      <c r="DZ21" s="1"/>
      <c r="EA21" s="1"/>
      <c r="ED21" s="1"/>
      <c r="EE21" s="1"/>
      <c r="EF21" s="1"/>
      <c r="EG21" s="1"/>
      <c r="EH21" s="1"/>
      <c r="EI21" s="1"/>
      <c r="EJ21" s="1"/>
      <c r="EK21" s="1"/>
      <c r="EL21" s="1"/>
      <c r="EM21" s="1"/>
      <c r="EN21" s="1"/>
      <c r="EO21" s="1"/>
      <c r="EP21" s="1"/>
      <c r="EQ21" s="1"/>
      <c r="ER21" s="1"/>
    </row>
    <row r="22" spans="2:148" ht="18" customHeight="1" x14ac:dyDescent="0.25">
      <c r="B22" s="7"/>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9"/>
      <c r="AR22" s="7"/>
      <c r="CF22" s="9"/>
      <c r="DY22" s="1"/>
      <c r="DZ22" s="1"/>
      <c r="EA22" s="1"/>
      <c r="ED22" s="1"/>
      <c r="EE22" s="1"/>
      <c r="EF22" s="1"/>
      <c r="EG22" s="1"/>
      <c r="EH22" s="1"/>
      <c r="EI22" s="1"/>
      <c r="EJ22" s="1"/>
      <c r="EK22" s="1"/>
      <c r="EL22" s="1"/>
      <c r="EM22" s="1"/>
      <c r="EN22" s="1"/>
      <c r="EO22" s="1"/>
      <c r="EP22" s="1"/>
      <c r="EQ22" s="1"/>
      <c r="ER22" s="1"/>
    </row>
    <row r="23" spans="2:148" ht="18" customHeight="1" x14ac:dyDescent="0.25">
      <c r="B23" s="7"/>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9"/>
      <c r="AR23" s="7"/>
      <c r="CF23" s="9"/>
      <c r="DY23" s="1"/>
      <c r="DZ23" s="1"/>
      <c r="EA23" s="1"/>
      <c r="ED23" s="1"/>
      <c r="EE23" s="1"/>
      <c r="EF23" s="1"/>
      <c r="EG23" s="1"/>
      <c r="EH23" s="1"/>
      <c r="EI23" s="1"/>
      <c r="EJ23" s="1"/>
      <c r="EK23" s="1"/>
      <c r="EL23" s="1"/>
      <c r="EM23" s="1"/>
      <c r="EN23" s="1"/>
      <c r="EO23" s="1"/>
      <c r="EP23" s="1"/>
      <c r="EQ23" s="1"/>
      <c r="ER23" s="1"/>
    </row>
    <row r="24" spans="2:148" ht="18" customHeight="1" x14ac:dyDescent="0.25">
      <c r="B24" s="7"/>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9"/>
      <c r="AR24" s="7"/>
      <c r="CF24" s="9"/>
      <c r="DY24" s="1"/>
      <c r="DZ24" s="1"/>
      <c r="EA24" s="1"/>
      <c r="ED24" s="1"/>
      <c r="EE24" s="1"/>
      <c r="EF24" s="1"/>
      <c r="EG24" s="1"/>
      <c r="EH24" s="1"/>
      <c r="EI24" s="1"/>
      <c r="EJ24" s="1"/>
      <c r="EK24" s="1"/>
      <c r="EL24" s="1"/>
      <c r="EM24" s="1"/>
      <c r="EN24" s="1"/>
      <c r="EO24" s="1"/>
      <c r="EP24" s="1"/>
      <c r="EQ24" s="1"/>
      <c r="ER24" s="1"/>
    </row>
    <row r="25" spans="2:148" ht="18" customHeight="1" x14ac:dyDescent="0.3">
      <c r="B25" s="7"/>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20"/>
      <c r="AR25" s="7"/>
      <c r="CF25" s="9"/>
      <c r="DY25" s="1"/>
      <c r="DZ25" s="1"/>
      <c r="EA25" s="1"/>
      <c r="ED25" s="1"/>
      <c r="EE25" s="1"/>
      <c r="EF25" s="1"/>
      <c r="EG25" s="1"/>
      <c r="EH25" s="1"/>
      <c r="EI25" s="1"/>
      <c r="EJ25" s="1"/>
      <c r="EK25" s="1"/>
      <c r="EL25" s="1"/>
      <c r="EM25" s="1"/>
      <c r="EN25" s="1"/>
      <c r="EO25" s="1"/>
      <c r="EP25" s="1"/>
      <c r="EQ25" s="1"/>
      <c r="ER25" s="1"/>
    </row>
    <row r="26" spans="2:148" ht="18" customHeight="1" x14ac:dyDescent="0.25">
      <c r="B26" s="7"/>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9"/>
      <c r="AR26" s="7"/>
      <c r="CF26" s="21"/>
      <c r="DY26" s="1"/>
      <c r="DZ26" s="1"/>
      <c r="EA26" s="1"/>
      <c r="ED26" s="1"/>
      <c r="EE26" s="1"/>
      <c r="EF26" s="1"/>
      <c r="EG26" s="1"/>
      <c r="EH26" s="1"/>
      <c r="EI26" s="1"/>
      <c r="EJ26" s="1"/>
      <c r="EK26" s="1"/>
      <c r="EL26" s="1"/>
      <c r="EM26" s="1"/>
      <c r="EN26" s="1"/>
      <c r="EO26" s="1"/>
      <c r="EP26" s="1"/>
      <c r="EQ26" s="1"/>
      <c r="ER26" s="1"/>
    </row>
    <row r="27" spans="2:148" ht="18" customHeight="1" x14ac:dyDescent="0.25">
      <c r="B27" s="7"/>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9"/>
      <c r="AR27" s="7"/>
      <c r="CF27" s="9"/>
      <c r="DY27" s="1"/>
      <c r="DZ27" s="1"/>
      <c r="EA27" s="1"/>
      <c r="ED27" s="1"/>
      <c r="EE27" s="1"/>
      <c r="EF27" s="1"/>
      <c r="EG27" s="1"/>
      <c r="EH27" s="1"/>
      <c r="EI27" s="1"/>
      <c r="EJ27" s="1"/>
      <c r="EK27" s="1"/>
      <c r="EL27" s="1"/>
      <c r="EM27" s="1"/>
      <c r="EN27" s="1"/>
      <c r="EO27" s="1"/>
      <c r="EP27" s="1"/>
      <c r="EQ27" s="1"/>
      <c r="ER27" s="1"/>
    </row>
    <row r="28" spans="2:148" ht="18" customHeight="1" x14ac:dyDescent="0.25">
      <c r="B28" s="7"/>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9"/>
      <c r="AR28" s="7"/>
      <c r="CF28" s="9"/>
      <c r="DY28" s="1"/>
      <c r="DZ28" s="1"/>
      <c r="EA28" s="1"/>
      <c r="ED28" s="1"/>
      <c r="EE28" s="1"/>
      <c r="EF28" s="1"/>
      <c r="EG28" s="1"/>
      <c r="EH28" s="1"/>
      <c r="EI28" s="1"/>
      <c r="EJ28" s="1"/>
      <c r="EK28" s="1"/>
      <c r="EL28" s="1"/>
      <c r="EM28" s="1"/>
      <c r="EN28" s="1"/>
      <c r="EO28" s="1"/>
      <c r="EP28" s="1"/>
      <c r="EQ28" s="1"/>
      <c r="ER28" s="1"/>
    </row>
    <row r="29" spans="2:148" ht="18" customHeight="1" x14ac:dyDescent="0.3">
      <c r="B29" s="7"/>
      <c r="C29" s="44"/>
      <c r="D29" s="44"/>
      <c r="E29" s="44"/>
      <c r="F29" s="44"/>
      <c r="G29" s="44"/>
      <c r="H29" s="44"/>
      <c r="I29" s="44"/>
      <c r="J29" s="44"/>
      <c r="K29" s="44"/>
      <c r="L29" s="44"/>
      <c r="M29" s="44"/>
      <c r="N29" s="44"/>
      <c r="O29" s="44"/>
      <c r="P29" s="44"/>
      <c r="Q29" s="44"/>
      <c r="R29" s="44"/>
      <c r="AP29" s="9"/>
      <c r="AR29" s="7"/>
      <c r="CF29" s="9"/>
      <c r="DY29" s="1"/>
      <c r="DZ29" s="1"/>
      <c r="EA29" s="1"/>
      <c r="ED29" s="1"/>
      <c r="EE29" s="1"/>
      <c r="EF29" s="1"/>
      <c r="EG29" s="1"/>
      <c r="EH29" s="1"/>
      <c r="EI29" s="1"/>
      <c r="EJ29" s="1"/>
      <c r="EK29" s="1"/>
      <c r="EL29" s="1"/>
      <c r="EM29" s="1"/>
      <c r="EN29" s="1"/>
      <c r="EO29" s="1"/>
      <c r="EP29" s="1"/>
      <c r="EQ29" s="1"/>
      <c r="ER29" s="1"/>
    </row>
    <row r="30" spans="2:148" ht="18" customHeight="1" x14ac:dyDescent="0.3">
      <c r="B30" s="7"/>
      <c r="C30" s="45"/>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9"/>
      <c r="AR30" s="7"/>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9"/>
      <c r="DY30" s="1"/>
      <c r="DZ30" s="1"/>
      <c r="EA30" s="1"/>
      <c r="ED30" s="1"/>
      <c r="EE30" s="1"/>
      <c r="EF30" s="1"/>
      <c r="EG30" s="1"/>
      <c r="EH30" s="1"/>
      <c r="EI30" s="1"/>
      <c r="EJ30" s="1"/>
      <c r="EK30" s="1"/>
      <c r="EL30" s="1"/>
      <c r="EM30" s="1"/>
      <c r="EN30" s="1"/>
      <c r="EO30" s="1"/>
      <c r="EP30" s="1"/>
      <c r="EQ30" s="1"/>
      <c r="ER30" s="1"/>
    </row>
    <row r="31" spans="2:148" ht="18" customHeight="1" x14ac:dyDescent="0.25">
      <c r="B31" s="7"/>
      <c r="C31" s="46"/>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9"/>
      <c r="AR31" s="7"/>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9"/>
      <c r="DY31" s="1"/>
      <c r="DZ31" s="1"/>
      <c r="EA31" s="1"/>
      <c r="ED31" s="1"/>
      <c r="EE31" s="1"/>
      <c r="EF31" s="1"/>
      <c r="EG31" s="1"/>
      <c r="EH31" s="1"/>
      <c r="EI31" s="1"/>
      <c r="EJ31" s="1"/>
      <c r="EK31" s="1"/>
      <c r="EL31" s="1"/>
      <c r="EM31" s="1"/>
      <c r="EN31" s="1"/>
      <c r="EO31" s="1"/>
      <c r="EP31" s="1"/>
      <c r="EQ31" s="1"/>
      <c r="ER31" s="1"/>
    </row>
    <row r="32" spans="2:148" ht="18" customHeight="1" x14ac:dyDescent="0.25">
      <c r="B32" s="7"/>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9"/>
      <c r="AR32" s="7"/>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9"/>
      <c r="DY32" s="1"/>
      <c r="DZ32" s="1"/>
      <c r="EA32" s="1"/>
      <c r="ED32" s="1"/>
      <c r="EE32" s="1"/>
      <c r="EF32" s="1"/>
      <c r="EG32" s="1"/>
      <c r="EH32" s="1"/>
      <c r="EI32" s="1"/>
      <c r="EJ32" s="1"/>
      <c r="EK32" s="1"/>
      <c r="EL32" s="1"/>
      <c r="EM32" s="1"/>
      <c r="EN32" s="1"/>
      <c r="EO32" s="1"/>
      <c r="EP32" s="1"/>
      <c r="EQ32" s="1"/>
      <c r="ER32" s="1"/>
    </row>
    <row r="33" spans="2:249" ht="18" customHeight="1" x14ac:dyDescent="0.25">
      <c r="B33" s="7"/>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9"/>
      <c r="AR33" s="7"/>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9"/>
      <c r="DY33" s="1"/>
      <c r="DZ33" s="1"/>
      <c r="EA33" s="1"/>
      <c r="ED33" s="1"/>
      <c r="EE33" s="1"/>
      <c r="EF33" s="1"/>
      <c r="EG33" s="1"/>
      <c r="EH33" s="1"/>
      <c r="EI33" s="1"/>
      <c r="EJ33" s="1"/>
      <c r="EK33" s="1"/>
      <c r="EL33" s="1"/>
      <c r="EM33" s="1"/>
      <c r="EN33" s="1"/>
      <c r="EO33" s="1"/>
      <c r="EP33" s="1"/>
      <c r="EQ33" s="1"/>
      <c r="ER33" s="1"/>
    </row>
    <row r="34" spans="2:249" ht="18" customHeight="1" x14ac:dyDescent="0.25">
      <c r="B34" s="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9"/>
      <c r="AR34" s="7"/>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9"/>
      <c r="DY34" s="1"/>
      <c r="DZ34" s="1"/>
      <c r="EA34" s="1"/>
      <c r="ED34" s="1"/>
      <c r="EE34" s="1"/>
      <c r="EF34" s="1"/>
      <c r="EG34" s="1"/>
      <c r="EH34" s="1"/>
      <c r="EI34" s="1"/>
      <c r="EJ34" s="1"/>
      <c r="EK34" s="1"/>
      <c r="EL34" s="1"/>
      <c r="EM34" s="1"/>
      <c r="EN34" s="1"/>
      <c r="EO34" s="1"/>
      <c r="EP34" s="1"/>
      <c r="EQ34" s="1"/>
      <c r="ER34" s="1"/>
    </row>
    <row r="35" spans="2:249" ht="18" customHeight="1" x14ac:dyDescent="0.25">
      <c r="B35" s="7"/>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9"/>
      <c r="AR35" s="7"/>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9"/>
      <c r="DY35" s="1"/>
      <c r="DZ35" s="1"/>
      <c r="EA35" s="1"/>
      <c r="ED35" s="1"/>
      <c r="EE35" s="1"/>
      <c r="EF35" s="1"/>
      <c r="EG35" s="1"/>
      <c r="EH35" s="1"/>
      <c r="EI35" s="1"/>
      <c r="EJ35" s="1"/>
      <c r="EK35" s="1"/>
      <c r="EL35" s="1"/>
      <c r="EM35" s="1"/>
      <c r="EN35" s="1"/>
      <c r="EO35" s="1"/>
      <c r="EP35" s="1"/>
      <c r="EQ35" s="1"/>
      <c r="ER35" s="1"/>
      <c r="HC35" s="91"/>
      <c r="HD35" s="91"/>
      <c r="HE35" s="91"/>
      <c r="HF35" s="91"/>
      <c r="HG35" s="91"/>
      <c r="HH35" s="91"/>
      <c r="HI35" s="91"/>
      <c r="HJ35" s="91"/>
      <c r="HK35" s="91"/>
      <c r="HL35" s="91"/>
      <c r="HM35" s="91"/>
      <c r="HN35" s="91"/>
      <c r="HO35" s="91"/>
      <c r="HP35" s="91"/>
      <c r="HQ35" s="91"/>
      <c r="HR35" s="91"/>
      <c r="HS35" s="91"/>
      <c r="HT35" s="91"/>
      <c r="HU35" s="91"/>
      <c r="HV35" s="91"/>
      <c r="HW35" s="91"/>
      <c r="HX35" s="91"/>
      <c r="HY35" s="91"/>
      <c r="HZ35" s="91"/>
      <c r="IA35" s="91"/>
      <c r="IB35" s="91"/>
      <c r="IC35" s="91"/>
      <c r="ID35" s="91"/>
      <c r="IE35" s="91"/>
      <c r="IF35" s="91"/>
      <c r="IG35" s="91"/>
      <c r="IH35" s="91"/>
      <c r="II35" s="91"/>
      <c r="IJ35" s="91"/>
      <c r="IK35" s="91"/>
      <c r="IL35" s="91"/>
      <c r="IM35" s="91"/>
      <c r="IN35" s="91"/>
      <c r="IO35" s="91"/>
    </row>
    <row r="36" spans="2:249" ht="18" customHeight="1" x14ac:dyDescent="0.25">
      <c r="B36" s="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9"/>
      <c r="AR36" s="7"/>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9"/>
      <c r="DY36" s="1"/>
      <c r="DZ36" s="1"/>
      <c r="EA36" s="1"/>
      <c r="ED36" s="1"/>
      <c r="EE36" s="1"/>
      <c r="EF36" s="1"/>
      <c r="EG36" s="1"/>
      <c r="EH36" s="1"/>
      <c r="EI36" s="1"/>
      <c r="EJ36" s="1"/>
      <c r="EK36" s="1"/>
      <c r="EL36" s="1"/>
      <c r="EM36" s="1"/>
      <c r="EN36" s="1"/>
      <c r="EO36" s="1"/>
      <c r="EP36" s="1"/>
      <c r="EQ36" s="1"/>
      <c r="ER36" s="1"/>
      <c r="HC36" s="16"/>
      <c r="HD36" s="16"/>
      <c r="HE36" s="16"/>
      <c r="HF36" s="16"/>
      <c r="HG36" s="16"/>
      <c r="HH36" s="16"/>
      <c r="HI36" s="16"/>
      <c r="HJ36" s="16"/>
      <c r="HK36" s="16"/>
      <c r="HL36" s="16"/>
      <c r="HM36" s="16"/>
      <c r="HN36" s="16"/>
      <c r="HO36" s="16"/>
      <c r="HP36" s="16"/>
      <c r="HQ36" s="16"/>
      <c r="HR36" s="18"/>
      <c r="HS36" s="92"/>
      <c r="HT36" s="93"/>
      <c r="HU36" s="94"/>
      <c r="HV36" s="22"/>
      <c r="HW36" s="16"/>
      <c r="HX36" s="16"/>
      <c r="HY36" s="16"/>
      <c r="HZ36" s="16"/>
      <c r="IA36" s="16"/>
      <c r="IB36" s="16"/>
      <c r="IC36" s="16"/>
      <c r="ID36" s="16"/>
      <c r="IE36" s="16"/>
      <c r="IF36" s="16"/>
      <c r="IG36" s="16"/>
      <c r="IH36" s="16"/>
      <c r="II36" s="16"/>
      <c r="IJ36" s="16"/>
      <c r="IK36" s="16"/>
      <c r="IL36" s="16"/>
      <c r="IM36" s="16"/>
      <c r="IN36" s="16"/>
      <c r="IO36" s="16"/>
    </row>
    <row r="37" spans="2:249" ht="18" customHeight="1" x14ac:dyDescent="0.25">
      <c r="B37" s="7"/>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9"/>
      <c r="AR37" s="7"/>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9"/>
      <c r="DY37" s="1"/>
      <c r="DZ37" s="1"/>
      <c r="EA37" s="1"/>
      <c r="ED37" s="1"/>
      <c r="EE37" s="1"/>
      <c r="EF37" s="1"/>
      <c r="EG37" s="1"/>
      <c r="EH37" s="1"/>
      <c r="EI37" s="1"/>
      <c r="EJ37" s="1"/>
      <c r="EK37" s="1"/>
      <c r="EL37" s="1"/>
      <c r="EM37" s="1"/>
      <c r="EN37" s="1"/>
      <c r="EO37" s="1"/>
      <c r="EP37" s="1"/>
      <c r="EQ37" s="1"/>
      <c r="ER37" s="1"/>
      <c r="HC37" s="16"/>
      <c r="HD37" s="16"/>
      <c r="HE37" s="16"/>
      <c r="HF37" s="16"/>
      <c r="HG37" s="16"/>
      <c r="HH37" s="16"/>
      <c r="HI37" s="16"/>
      <c r="HJ37" s="16"/>
      <c r="HK37" s="16"/>
      <c r="HL37" s="16"/>
      <c r="HM37" s="16"/>
      <c r="HN37" s="23"/>
      <c r="HO37" s="102"/>
      <c r="HP37" s="102"/>
      <c r="HQ37" s="102"/>
      <c r="HR37" s="16"/>
      <c r="HS37" s="16"/>
      <c r="HT37" s="16"/>
      <c r="HU37" s="16"/>
      <c r="HV37" s="16"/>
      <c r="HW37" s="16"/>
      <c r="HX37" s="16"/>
      <c r="HY37" s="16"/>
      <c r="HZ37" s="16"/>
      <c r="IA37" s="16"/>
      <c r="IB37" s="16"/>
      <c r="IC37" s="16"/>
      <c r="ID37" s="16"/>
      <c r="IE37" s="16"/>
      <c r="IF37" s="16"/>
      <c r="IG37" s="16"/>
      <c r="IH37" s="16"/>
      <c r="II37" s="18"/>
      <c r="IJ37" s="90"/>
      <c r="IK37" s="90"/>
      <c r="IL37" s="90"/>
      <c r="IM37" s="16"/>
      <c r="IN37" s="16"/>
      <c r="IO37" s="16"/>
    </row>
    <row r="38" spans="2:249" ht="18" customHeight="1" x14ac:dyDescent="0.25">
      <c r="B38" s="7"/>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9"/>
      <c r="AR38" s="7"/>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9"/>
      <c r="DY38" s="1"/>
      <c r="DZ38" s="1"/>
      <c r="EA38" s="1"/>
      <c r="ED38" s="1"/>
      <c r="EE38" s="1"/>
      <c r="EF38" s="1"/>
      <c r="EG38" s="1"/>
      <c r="EH38" s="1"/>
      <c r="EI38" s="1"/>
      <c r="EJ38" s="1"/>
      <c r="EK38" s="1"/>
      <c r="EL38" s="1"/>
      <c r="EM38" s="1"/>
      <c r="EN38" s="1"/>
      <c r="EO38" s="1"/>
      <c r="EP38" s="1"/>
      <c r="EQ38" s="1"/>
      <c r="ER38" s="1"/>
      <c r="HN38" s="23"/>
      <c r="HO38" s="90"/>
      <c r="HP38" s="90"/>
      <c r="HQ38" s="90"/>
      <c r="HR38" s="16"/>
      <c r="HS38" s="16"/>
      <c r="HT38" s="16"/>
      <c r="HU38" s="16"/>
      <c r="HV38" s="16"/>
      <c r="HW38" s="16"/>
      <c r="HX38" s="16"/>
      <c r="HY38" s="16"/>
      <c r="HZ38" s="16"/>
      <c r="IA38" s="16"/>
      <c r="IB38" s="16"/>
      <c r="IC38" s="16"/>
      <c r="ID38" s="16"/>
      <c r="IE38" s="16"/>
      <c r="IF38" s="16"/>
      <c r="IG38" s="16"/>
      <c r="IH38" s="16"/>
      <c r="II38" s="18"/>
      <c r="IJ38" s="90"/>
      <c r="IK38" s="90"/>
      <c r="IL38" s="90"/>
      <c r="IM38" s="16"/>
      <c r="IN38" s="16"/>
      <c r="IO38" s="16"/>
    </row>
    <row r="39" spans="2:249" ht="18" customHeight="1" x14ac:dyDescent="0.25">
      <c r="B39" s="7"/>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9"/>
      <c r="AR39" s="7"/>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9"/>
      <c r="DY39" s="1"/>
      <c r="DZ39" s="1"/>
      <c r="EA39" s="1"/>
      <c r="ED39" s="1"/>
      <c r="EE39" s="1"/>
      <c r="EF39" s="1"/>
      <c r="EG39" s="1"/>
      <c r="EH39" s="1"/>
      <c r="EI39" s="1"/>
      <c r="EJ39" s="1"/>
      <c r="EK39" s="1"/>
      <c r="EL39" s="1"/>
      <c r="EM39" s="1"/>
      <c r="EN39" s="1"/>
      <c r="EO39" s="1"/>
      <c r="EP39" s="1"/>
      <c r="EQ39" s="1"/>
      <c r="ER39" s="1"/>
    </row>
    <row r="40" spans="2:249" ht="18" customHeight="1" x14ac:dyDescent="0.25">
      <c r="B40" s="7"/>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9"/>
      <c r="AR40" s="7"/>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9"/>
      <c r="DY40" s="1"/>
      <c r="DZ40" s="1"/>
      <c r="EA40" s="1"/>
      <c r="ED40" s="1"/>
      <c r="EE40" s="1"/>
      <c r="EF40" s="1"/>
      <c r="EG40" s="1"/>
      <c r="EH40" s="1"/>
      <c r="EI40" s="1"/>
      <c r="EJ40" s="1"/>
      <c r="EK40" s="1"/>
      <c r="EL40" s="1"/>
      <c r="EM40" s="1"/>
      <c r="EN40" s="1"/>
      <c r="EO40" s="1"/>
      <c r="EP40" s="1"/>
      <c r="EQ40" s="1"/>
      <c r="ER40" s="1"/>
      <c r="II40" s="100"/>
      <c r="IJ40" s="100"/>
      <c r="IK40" s="100"/>
      <c r="IL40" s="100"/>
      <c r="IM40" s="100"/>
    </row>
    <row r="41" spans="2:249" ht="18" customHeight="1" x14ac:dyDescent="0.25">
      <c r="B41" s="7"/>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9"/>
      <c r="AR41" s="7"/>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9"/>
      <c r="DY41" s="1"/>
      <c r="DZ41" s="1"/>
      <c r="EA41" s="1"/>
      <c r="ED41" s="1"/>
      <c r="EE41" s="1"/>
      <c r="EF41" s="1"/>
      <c r="EG41" s="1"/>
      <c r="EH41" s="1"/>
      <c r="EI41" s="1"/>
      <c r="EJ41" s="1"/>
      <c r="EK41" s="1"/>
      <c r="EL41" s="1"/>
      <c r="EM41" s="1"/>
      <c r="EN41" s="1"/>
      <c r="EO41" s="1"/>
      <c r="EP41" s="1"/>
      <c r="EQ41" s="1"/>
      <c r="ER41" s="1"/>
      <c r="II41" s="101"/>
      <c r="IJ41" s="101"/>
      <c r="IK41" s="101"/>
      <c r="IL41" s="101"/>
      <c r="IM41" s="101"/>
    </row>
    <row r="42" spans="2:249" ht="18" customHeight="1" x14ac:dyDescent="0.25">
      <c r="B42" s="7"/>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9"/>
      <c r="AR42" s="7"/>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9"/>
      <c r="DY42" s="1"/>
      <c r="DZ42" s="1"/>
      <c r="EA42" s="1"/>
      <c r="ED42" s="1"/>
      <c r="EE42" s="1"/>
      <c r="EF42" s="1"/>
      <c r="EG42" s="1"/>
      <c r="EH42" s="1"/>
      <c r="EI42" s="1"/>
      <c r="EJ42" s="1"/>
      <c r="EK42" s="1"/>
      <c r="EL42" s="1"/>
      <c r="EM42" s="1"/>
      <c r="EN42" s="1"/>
      <c r="EO42" s="1"/>
      <c r="EP42" s="1"/>
      <c r="EQ42" s="1"/>
      <c r="ER42" s="1"/>
      <c r="II42" s="99"/>
      <c r="IJ42" s="99"/>
      <c r="IK42" s="99"/>
      <c r="IL42" s="99"/>
      <c r="IM42" s="99"/>
    </row>
    <row r="43" spans="2:249" ht="18" customHeight="1" x14ac:dyDescent="0.25">
      <c r="B43" s="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9"/>
      <c r="AR43" s="7"/>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9"/>
      <c r="DY43" s="1"/>
      <c r="DZ43" s="1"/>
      <c r="EA43" s="1"/>
      <c r="ED43" s="1"/>
      <c r="EE43" s="1"/>
      <c r="EF43" s="1"/>
      <c r="EG43" s="1"/>
      <c r="EH43" s="1"/>
      <c r="EI43" s="1"/>
      <c r="EJ43" s="1"/>
      <c r="EK43" s="1"/>
      <c r="EL43" s="1"/>
      <c r="EM43" s="1"/>
      <c r="EN43" s="1"/>
      <c r="EO43" s="1"/>
      <c r="EP43" s="1"/>
      <c r="EQ43" s="1"/>
      <c r="ER43" s="1"/>
      <c r="II43" s="90"/>
      <c r="IJ43" s="90"/>
      <c r="IK43" s="90"/>
      <c r="IL43" s="90"/>
      <c r="IM43" s="90"/>
    </row>
    <row r="44" spans="2:249" ht="18" customHeight="1" x14ac:dyDescent="0.25">
      <c r="B44" s="7"/>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9"/>
      <c r="AR44" s="7"/>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9"/>
      <c r="DY44" s="1"/>
      <c r="DZ44" s="1"/>
      <c r="EA44" s="1"/>
      <c r="ED44" s="1"/>
      <c r="EE44" s="1"/>
      <c r="EF44" s="1"/>
      <c r="EG44" s="1"/>
      <c r="EH44" s="1"/>
      <c r="EI44" s="1"/>
      <c r="EJ44" s="1"/>
      <c r="EK44" s="1"/>
      <c r="EL44" s="1"/>
      <c r="EM44" s="1"/>
      <c r="EN44" s="1"/>
      <c r="EO44" s="1"/>
      <c r="EP44" s="1"/>
      <c r="EQ44" s="1"/>
      <c r="ER44" s="1"/>
      <c r="II44" s="90"/>
      <c r="IJ44" s="90"/>
      <c r="IK44" s="90"/>
      <c r="IL44" s="90"/>
      <c r="IM44" s="90"/>
    </row>
    <row r="45" spans="2:249" ht="18" customHeight="1" x14ac:dyDescent="0.25">
      <c r="B45" s="7"/>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9"/>
      <c r="AR45" s="7"/>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9"/>
      <c r="DY45" s="1"/>
      <c r="DZ45" s="1"/>
      <c r="EA45" s="1"/>
      <c r="ED45" s="1"/>
      <c r="EE45" s="1"/>
      <c r="EF45" s="1"/>
      <c r="EG45" s="1"/>
      <c r="EH45" s="1"/>
      <c r="EI45" s="1"/>
      <c r="EJ45" s="1"/>
      <c r="EK45" s="1"/>
      <c r="EL45" s="1"/>
      <c r="EM45" s="1"/>
      <c r="EN45" s="1"/>
      <c r="EO45" s="1"/>
      <c r="EP45" s="1"/>
      <c r="EQ45" s="1"/>
      <c r="ER45" s="1"/>
      <c r="II45" s="90"/>
      <c r="IJ45" s="90"/>
      <c r="IK45" s="90"/>
      <c r="IL45" s="90"/>
      <c r="IM45" s="90"/>
    </row>
    <row r="46" spans="2:249" ht="18" customHeight="1" x14ac:dyDescent="0.25">
      <c r="B46" s="7"/>
      <c r="AP46" s="25"/>
      <c r="AR46" s="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9"/>
      <c r="DY46" s="1"/>
      <c r="DZ46" s="1"/>
      <c r="EA46" s="1"/>
      <c r="ED46" s="1"/>
      <c r="EE46" s="1"/>
      <c r="EF46" s="1"/>
      <c r="EG46" s="1"/>
      <c r="EH46" s="1"/>
      <c r="EI46" s="1"/>
      <c r="EJ46" s="1"/>
      <c r="EK46" s="1"/>
      <c r="EL46" s="1"/>
      <c r="EM46" s="1"/>
      <c r="EN46" s="1"/>
      <c r="EO46" s="1"/>
      <c r="EP46" s="1"/>
      <c r="EQ46" s="1"/>
      <c r="ER46" s="1"/>
      <c r="II46" s="90"/>
      <c r="IJ46" s="90"/>
      <c r="IK46" s="90"/>
      <c r="IL46" s="90"/>
      <c r="IM46" s="90"/>
    </row>
    <row r="47" spans="2:249"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Y47" s="1"/>
      <c r="DZ47" s="1"/>
      <c r="EA47" s="1"/>
      <c r="ED47" s="1"/>
      <c r="EE47" s="1"/>
      <c r="EF47" s="1"/>
      <c r="EG47" s="1"/>
      <c r="EH47" s="1"/>
      <c r="EI47" s="1"/>
      <c r="EJ47" s="1"/>
      <c r="EK47" s="1"/>
      <c r="EL47" s="1"/>
      <c r="EM47" s="1"/>
      <c r="EN47" s="1"/>
      <c r="EO47" s="1"/>
      <c r="EP47" s="1"/>
      <c r="EQ47" s="1"/>
      <c r="ER47" s="1"/>
      <c r="II47" s="90"/>
      <c r="IJ47" s="90"/>
      <c r="IK47" s="90"/>
      <c r="IL47" s="90"/>
      <c r="IM47" s="90"/>
    </row>
    <row r="48" spans="2:249" ht="18" customHeight="1" x14ac:dyDescent="0.25">
      <c r="B48" s="7"/>
      <c r="D48" s="26" t="s">
        <v>4</v>
      </c>
      <c r="AP48" s="9"/>
      <c r="AR48" s="7"/>
      <c r="AT48" s="26" t="s">
        <v>4</v>
      </c>
      <c r="CE48" s="15" t="s">
        <v>5</v>
      </c>
      <c r="CF48" s="9"/>
      <c r="DY48" s="1"/>
      <c r="DZ48" s="1"/>
      <c r="EA48" s="1"/>
      <c r="ED48" s="1"/>
      <c r="EE48" s="1"/>
      <c r="EF48" s="1"/>
      <c r="EG48" s="1"/>
      <c r="EH48" s="1"/>
      <c r="EI48" s="1"/>
      <c r="EJ48" s="1"/>
      <c r="EK48" s="1"/>
      <c r="EL48" s="1"/>
      <c r="EM48" s="1"/>
      <c r="EN48" s="1"/>
      <c r="EO48" s="1"/>
      <c r="EP48" s="1"/>
      <c r="EQ48" s="1"/>
      <c r="ER48" s="1"/>
      <c r="II48" s="90"/>
      <c r="IJ48" s="90"/>
      <c r="IK48" s="90"/>
      <c r="IL48" s="90"/>
      <c r="IM48" s="90"/>
    </row>
    <row r="49" spans="2:247" ht="18" customHeight="1" x14ac:dyDescent="0.25">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97</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c r="DY49" s="1"/>
      <c r="DZ49" s="1"/>
      <c r="EA49" s="1"/>
      <c r="ED49" s="1"/>
      <c r="EE49" s="1"/>
      <c r="EF49" s="1"/>
      <c r="EG49" s="1"/>
      <c r="EH49" s="1"/>
      <c r="EI49" s="1"/>
      <c r="EJ49" s="1"/>
      <c r="EK49" s="1"/>
      <c r="EL49" s="1"/>
      <c r="EM49" s="1"/>
      <c r="EN49" s="1"/>
      <c r="EO49" s="1"/>
      <c r="EP49" s="1"/>
      <c r="EQ49" s="1"/>
      <c r="ER49" s="1"/>
      <c r="II49" s="90"/>
      <c r="IJ49" s="90"/>
      <c r="IK49" s="90"/>
      <c r="IL49" s="90"/>
      <c r="IM49" s="90"/>
    </row>
    <row r="50" spans="2:247" ht="18" customHeight="1" x14ac:dyDescent="0.25">
      <c r="DY50" s="1"/>
      <c r="DZ50" s="1"/>
      <c r="EA50" s="1"/>
      <c r="ED50" s="1"/>
      <c r="EE50" s="1"/>
      <c r="EF50" s="1"/>
      <c r="EG50" s="1"/>
      <c r="EH50" s="1"/>
      <c r="EI50" s="1"/>
      <c r="EJ50" s="1"/>
      <c r="EK50" s="1"/>
      <c r="EL50" s="1"/>
      <c r="EM50" s="1"/>
      <c r="EN50" s="1"/>
      <c r="EO50" s="1"/>
      <c r="EP50" s="1"/>
      <c r="EQ50" s="1"/>
      <c r="ER50" s="1"/>
      <c r="II50" s="90"/>
      <c r="IJ50" s="90"/>
      <c r="IK50" s="90"/>
      <c r="IL50" s="90"/>
      <c r="IM50" s="90"/>
    </row>
    <row r="51" spans="2:247"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c r="DY51" s="1"/>
      <c r="DZ51" s="1"/>
      <c r="EA51" s="1"/>
      <c r="ED51" s="1"/>
      <c r="EE51" s="1"/>
      <c r="EF51" s="1"/>
      <c r="EG51" s="1"/>
      <c r="EH51" s="1"/>
      <c r="EI51" s="1"/>
      <c r="EJ51" s="1"/>
      <c r="EK51" s="1"/>
      <c r="EL51" s="1"/>
      <c r="EM51" s="1"/>
      <c r="EN51" s="1"/>
      <c r="EO51" s="1"/>
      <c r="EP51" s="1"/>
      <c r="EQ51" s="1"/>
      <c r="ER51" s="1"/>
      <c r="II51" s="90"/>
      <c r="IJ51" s="90"/>
      <c r="IK51" s="90"/>
      <c r="IL51" s="90"/>
      <c r="IM51" s="90"/>
    </row>
    <row r="52" spans="2:247" ht="18" customHeight="1" x14ac:dyDescent="0.25">
      <c r="B52" s="7"/>
      <c r="AN52" s="8"/>
      <c r="AP52" s="9"/>
      <c r="AR52" s="7"/>
      <c r="CD52" s="8"/>
      <c r="CF52" s="9"/>
      <c r="DY52" s="1"/>
      <c r="DZ52" s="1"/>
      <c r="EA52" s="1"/>
      <c r="ED52" s="1"/>
      <c r="EE52" s="1"/>
      <c r="EF52" s="1"/>
      <c r="EG52" s="1"/>
      <c r="EH52" s="1"/>
      <c r="EI52" s="1"/>
      <c r="EJ52" s="1"/>
      <c r="EK52" s="1"/>
      <c r="EL52" s="1"/>
      <c r="EM52" s="1"/>
      <c r="EN52" s="1"/>
      <c r="EO52" s="1"/>
      <c r="EP52" s="1"/>
      <c r="EQ52" s="1"/>
      <c r="ER52" s="1"/>
      <c r="II52" s="90"/>
      <c r="IJ52" s="90"/>
      <c r="IK52" s="90"/>
      <c r="IL52" s="90"/>
      <c r="IM52" s="90"/>
    </row>
    <row r="53" spans="2:247" ht="18" customHeight="1" x14ac:dyDescent="0.25">
      <c r="B53" s="7"/>
      <c r="AN53" s="10"/>
      <c r="AP53" s="9"/>
      <c r="AR53" s="7"/>
      <c r="CD53" s="10"/>
      <c r="CF53" s="9"/>
      <c r="DY53" s="1"/>
      <c r="DZ53" s="1"/>
      <c r="EA53" s="1"/>
      <c r="ED53" s="1"/>
      <c r="EE53" s="1"/>
      <c r="EF53" s="1"/>
      <c r="EG53" s="1"/>
      <c r="EH53" s="1"/>
      <c r="EI53" s="1"/>
      <c r="EJ53" s="1"/>
      <c r="EK53" s="1"/>
      <c r="EL53" s="1"/>
      <c r="EM53" s="1"/>
      <c r="EN53" s="1"/>
      <c r="EO53" s="1"/>
      <c r="EP53" s="1"/>
      <c r="EQ53" s="1"/>
      <c r="ER53" s="1"/>
      <c r="II53" s="90"/>
      <c r="IJ53" s="90"/>
      <c r="IK53" s="90"/>
      <c r="IL53" s="90"/>
      <c r="IM53" s="90"/>
    </row>
    <row r="54" spans="2:247" ht="18" customHeight="1" thickBot="1" x14ac:dyDescent="0.3">
      <c r="B54" s="7"/>
      <c r="C54" s="11" t="s">
        <v>46</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t="s">
        <v>46</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c r="DY54" s="1"/>
      <c r="DZ54" s="1"/>
      <c r="EA54" s="1"/>
      <c r="ED54" s="1"/>
      <c r="EE54" s="1"/>
      <c r="EF54" s="1"/>
      <c r="EG54" s="1"/>
      <c r="EH54" s="1"/>
      <c r="EI54" s="1"/>
      <c r="EJ54" s="1"/>
      <c r="EK54" s="1"/>
      <c r="EL54" s="1"/>
      <c r="EM54" s="1"/>
      <c r="EN54" s="1"/>
      <c r="EO54" s="1"/>
      <c r="EP54" s="1"/>
      <c r="EQ54" s="1"/>
      <c r="ER54" s="1"/>
      <c r="II54" s="90"/>
      <c r="IJ54" s="90"/>
      <c r="IK54" s="90"/>
      <c r="IL54" s="90"/>
      <c r="IM54" s="90"/>
    </row>
    <row r="55" spans="2:247" ht="18" customHeight="1" x14ac:dyDescent="0.25">
      <c r="B55" s="7"/>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9"/>
      <c r="AR55" s="7"/>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9"/>
      <c r="DY55" s="1"/>
      <c r="DZ55" s="1"/>
      <c r="EA55" s="1"/>
      <c r="ED55" s="1"/>
      <c r="EE55" s="1"/>
      <c r="EF55" s="1"/>
      <c r="EG55" s="1"/>
      <c r="EH55" s="1"/>
      <c r="EI55" s="1"/>
      <c r="EJ55" s="1"/>
      <c r="EK55" s="1"/>
      <c r="EL55" s="1"/>
      <c r="EM55" s="1"/>
      <c r="EN55" s="1"/>
      <c r="EO55" s="1"/>
      <c r="EP55" s="1"/>
      <c r="EQ55" s="1"/>
      <c r="ER55" s="1"/>
      <c r="II55" s="90"/>
      <c r="IJ55" s="90"/>
      <c r="IK55" s="90"/>
      <c r="IL55" s="90"/>
      <c r="IM55" s="90"/>
    </row>
    <row r="56" spans="2:247" ht="18" customHeight="1" x14ac:dyDescent="0.3">
      <c r="B56" s="7"/>
      <c r="C56" s="17"/>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9"/>
      <c r="AR56" s="7"/>
      <c r="AS56" s="17"/>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9"/>
      <c r="DY56" s="1"/>
      <c r="DZ56" s="1"/>
      <c r="EA56" s="1"/>
      <c r="ED56" s="1"/>
      <c r="EE56" s="1"/>
      <c r="EF56" s="1"/>
      <c r="EG56" s="1"/>
      <c r="EH56" s="1"/>
      <c r="EI56" s="1"/>
      <c r="EJ56" s="1"/>
      <c r="EK56" s="1"/>
      <c r="EL56" s="1"/>
      <c r="EM56" s="1"/>
      <c r="EN56" s="1"/>
      <c r="EO56" s="1"/>
      <c r="EP56" s="1"/>
      <c r="EQ56" s="1"/>
      <c r="ER56" s="1"/>
      <c r="II56" s="90"/>
      <c r="IJ56" s="90"/>
      <c r="IK56" s="90"/>
      <c r="IL56" s="90"/>
      <c r="IM56" s="90"/>
    </row>
    <row r="57" spans="2:247" ht="18" customHeight="1" x14ac:dyDescent="0.25">
      <c r="B57" s="7"/>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9"/>
      <c r="AR57" s="7"/>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9"/>
      <c r="DY57" s="1"/>
      <c r="DZ57" s="1"/>
      <c r="EA57" s="1"/>
      <c r="ED57" s="1"/>
      <c r="EE57" s="1"/>
      <c r="EF57" s="1"/>
      <c r="EG57" s="1"/>
      <c r="EH57" s="1"/>
      <c r="EI57" s="1"/>
      <c r="EJ57" s="1"/>
      <c r="EK57" s="1"/>
      <c r="EL57" s="1"/>
      <c r="EM57" s="1"/>
      <c r="EN57" s="1"/>
      <c r="EO57" s="1"/>
      <c r="EP57" s="1"/>
      <c r="EQ57" s="1"/>
      <c r="ER57" s="1"/>
      <c r="II57" s="98"/>
      <c r="IJ57" s="98"/>
      <c r="IK57" s="98"/>
      <c r="IL57" s="98"/>
      <c r="IM57" s="98"/>
    </row>
    <row r="58" spans="2:247" ht="18" customHeight="1" x14ac:dyDescent="0.25">
      <c r="B58" s="7"/>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9"/>
      <c r="AR58" s="7"/>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9"/>
      <c r="DY58" s="1"/>
      <c r="DZ58" s="1"/>
      <c r="EA58" s="1"/>
      <c r="ED58" s="1"/>
      <c r="EE58" s="1"/>
      <c r="EF58" s="1"/>
      <c r="EG58" s="1"/>
      <c r="EH58" s="1"/>
      <c r="EI58" s="1"/>
      <c r="EJ58" s="1"/>
      <c r="EK58" s="1"/>
      <c r="EL58" s="1"/>
      <c r="EM58" s="1"/>
      <c r="EN58" s="1"/>
      <c r="EO58" s="1"/>
      <c r="EP58" s="1"/>
      <c r="EQ58" s="1"/>
      <c r="ER58" s="1"/>
      <c r="II58" s="99"/>
      <c r="IJ58" s="99"/>
      <c r="IK58" s="99"/>
      <c r="IL58" s="99"/>
      <c r="IM58" s="99"/>
    </row>
    <row r="59" spans="2:247" ht="18" customHeight="1" x14ac:dyDescent="0.25">
      <c r="B59" s="7"/>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9"/>
      <c r="AR59" s="7"/>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9"/>
      <c r="DY59" s="1"/>
      <c r="DZ59" s="1"/>
      <c r="EA59" s="1"/>
      <c r="ED59" s="1"/>
      <c r="EE59" s="1"/>
      <c r="EF59" s="1"/>
      <c r="EG59" s="1"/>
      <c r="EH59" s="1"/>
      <c r="EI59" s="1"/>
      <c r="EJ59" s="1"/>
      <c r="EK59" s="1"/>
      <c r="EL59" s="1"/>
      <c r="EM59" s="1"/>
      <c r="EN59" s="1"/>
      <c r="EO59" s="1"/>
      <c r="EP59" s="1"/>
      <c r="EQ59" s="1"/>
      <c r="ER59" s="1"/>
    </row>
    <row r="60" spans="2:247" ht="18" customHeight="1" x14ac:dyDescent="0.25">
      <c r="B60" s="7"/>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9"/>
      <c r="AR60" s="7"/>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9"/>
      <c r="DY60" s="1"/>
      <c r="DZ60" s="1"/>
      <c r="EA60" s="1"/>
      <c r="ED60" s="1"/>
      <c r="EE60" s="1"/>
      <c r="EF60" s="1"/>
      <c r="EG60" s="1"/>
      <c r="EH60" s="1"/>
      <c r="EI60" s="1"/>
      <c r="EJ60" s="1"/>
      <c r="EK60" s="1"/>
      <c r="EL60" s="1"/>
      <c r="EM60" s="1"/>
      <c r="EN60" s="1"/>
      <c r="EO60" s="1"/>
      <c r="EP60" s="1"/>
      <c r="EQ60" s="1"/>
      <c r="ER60" s="1"/>
      <c r="HL60" s="95"/>
      <c r="HM60" s="95"/>
      <c r="HN60" s="95"/>
      <c r="HO60" s="95"/>
      <c r="HP60" s="95"/>
      <c r="HQ60" s="95"/>
      <c r="HR60" s="95"/>
      <c r="HS60" s="95"/>
      <c r="HT60" s="95"/>
      <c r="HU60" s="95"/>
      <c r="HV60" s="95"/>
      <c r="HW60" s="95"/>
      <c r="HX60" s="95"/>
      <c r="HY60" s="95"/>
      <c r="HZ60" s="96"/>
      <c r="IA60" s="96"/>
      <c r="IB60" s="96"/>
      <c r="IC60" s="96"/>
    </row>
    <row r="61" spans="2:247" ht="18" customHeight="1" x14ac:dyDescent="0.25">
      <c r="B61" s="7"/>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9"/>
      <c r="AR61" s="7"/>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9"/>
      <c r="DY61" s="1"/>
      <c r="DZ61" s="1"/>
      <c r="EA61" s="1"/>
      <c r="ED61" s="1"/>
      <c r="EE61" s="1"/>
      <c r="EF61" s="1"/>
      <c r="EG61" s="1"/>
      <c r="EH61" s="1"/>
      <c r="EI61" s="1"/>
      <c r="EJ61" s="1"/>
      <c r="EK61" s="1"/>
      <c r="EL61" s="1"/>
      <c r="EM61" s="1"/>
      <c r="EN61" s="1"/>
      <c r="EO61" s="1"/>
      <c r="EP61" s="1"/>
      <c r="EQ61" s="1"/>
      <c r="ER61" s="1"/>
    </row>
    <row r="62" spans="2:247" ht="18" customHeight="1" x14ac:dyDescent="0.25">
      <c r="B62" s="7"/>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9"/>
      <c r="AR62" s="7"/>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9"/>
      <c r="DY62" s="1"/>
      <c r="DZ62" s="1"/>
      <c r="EA62" s="1"/>
      <c r="ED62" s="1"/>
      <c r="EE62" s="1"/>
      <c r="EF62" s="1"/>
      <c r="EG62" s="1"/>
      <c r="EH62" s="1"/>
      <c r="EI62" s="1"/>
      <c r="EJ62" s="1"/>
      <c r="EK62" s="1"/>
      <c r="EL62" s="1"/>
      <c r="EM62" s="1"/>
      <c r="EN62" s="1"/>
      <c r="EO62" s="1"/>
      <c r="EP62" s="1"/>
      <c r="EQ62" s="1"/>
      <c r="ER62" s="1"/>
    </row>
    <row r="63" spans="2:247" ht="18" customHeight="1" x14ac:dyDescent="0.25">
      <c r="B63" s="7"/>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9"/>
      <c r="AR63" s="7"/>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9"/>
      <c r="DY63" s="1"/>
      <c r="DZ63" s="1"/>
      <c r="EA63" s="1"/>
      <c r="ED63" s="1"/>
      <c r="EE63" s="1"/>
      <c r="EF63" s="1"/>
      <c r="EG63" s="1"/>
      <c r="EH63" s="1"/>
      <c r="EI63" s="1"/>
      <c r="EJ63" s="1"/>
      <c r="EK63" s="1"/>
      <c r="EL63" s="1"/>
      <c r="EM63" s="1"/>
      <c r="EN63" s="1"/>
      <c r="EO63" s="1"/>
      <c r="EP63" s="1"/>
      <c r="EQ63" s="1"/>
      <c r="ER63" s="1"/>
    </row>
    <row r="64" spans="2:247" ht="18" customHeight="1" x14ac:dyDescent="0.3">
      <c r="B64" s="7"/>
      <c r="C64" s="17"/>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9"/>
      <c r="AR64" s="7"/>
      <c r="AS64" s="17"/>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9"/>
      <c r="DY64" s="1"/>
      <c r="DZ64" s="1"/>
      <c r="EA64" s="1"/>
      <c r="ED64" s="1"/>
      <c r="EE64" s="1"/>
      <c r="EF64" s="1"/>
      <c r="EG64" s="1"/>
      <c r="EH64" s="1"/>
      <c r="EI64" s="1"/>
      <c r="EJ64" s="1"/>
      <c r="EK64" s="1"/>
      <c r="EL64" s="1"/>
      <c r="EM64" s="1"/>
      <c r="EN64" s="1"/>
      <c r="EO64" s="1"/>
      <c r="EP64" s="1"/>
      <c r="EQ64" s="1"/>
      <c r="ER64" s="1"/>
    </row>
    <row r="65" spans="2:148" ht="18" customHeight="1" x14ac:dyDescent="0.25">
      <c r="B65" s="7"/>
      <c r="AP65" s="9"/>
      <c r="AR65" s="7"/>
      <c r="CF65" s="9"/>
      <c r="DY65" s="1"/>
      <c r="DZ65" s="1"/>
      <c r="EA65" s="1"/>
      <c r="ED65" s="1"/>
      <c r="EE65" s="1"/>
      <c r="EF65" s="1"/>
      <c r="EG65" s="1"/>
      <c r="EH65" s="1"/>
      <c r="EI65" s="1"/>
      <c r="EJ65" s="1"/>
      <c r="EK65" s="1"/>
      <c r="EL65" s="1"/>
      <c r="EM65" s="1"/>
      <c r="EN65" s="1"/>
      <c r="EO65" s="1"/>
      <c r="EP65" s="1"/>
      <c r="EQ65" s="1"/>
      <c r="ER65" s="1"/>
    </row>
    <row r="66" spans="2:148" ht="18" customHeight="1" x14ac:dyDescent="0.25">
      <c r="B66" s="7"/>
      <c r="AP66" s="9"/>
      <c r="AR66" s="7"/>
      <c r="CF66" s="9"/>
      <c r="DY66" s="1"/>
      <c r="DZ66" s="1"/>
      <c r="EA66" s="1"/>
      <c r="ED66" s="1"/>
      <c r="EE66" s="1"/>
      <c r="EF66" s="1"/>
      <c r="EG66" s="1"/>
      <c r="EH66" s="1"/>
      <c r="EI66" s="1"/>
      <c r="EJ66" s="1"/>
      <c r="EK66" s="1"/>
      <c r="EL66" s="1"/>
      <c r="EM66" s="1"/>
      <c r="EN66" s="1"/>
      <c r="EO66" s="1"/>
      <c r="EP66" s="1"/>
      <c r="EQ66" s="1"/>
      <c r="ER66" s="1"/>
    </row>
    <row r="67" spans="2:148" ht="18" customHeight="1" x14ac:dyDescent="0.25">
      <c r="B67" s="7"/>
      <c r="AP67" s="9"/>
      <c r="AR67" s="7"/>
      <c r="CF67" s="9"/>
      <c r="DY67" s="1"/>
      <c r="DZ67" s="1"/>
      <c r="EA67" s="1"/>
      <c r="ED67" s="1"/>
      <c r="EE67" s="1"/>
      <c r="EF67" s="1"/>
      <c r="EG67" s="1"/>
      <c r="EH67" s="1"/>
      <c r="EI67" s="1"/>
      <c r="EJ67" s="1"/>
      <c r="EK67" s="1"/>
      <c r="EL67" s="1"/>
      <c r="EM67" s="1"/>
      <c r="EN67" s="1"/>
      <c r="EO67" s="1"/>
      <c r="EP67" s="1"/>
      <c r="EQ67" s="1"/>
      <c r="ER67" s="1"/>
    </row>
    <row r="68" spans="2:148" ht="18" customHeight="1" x14ac:dyDescent="0.25">
      <c r="B68" s="7"/>
      <c r="AP68" s="9"/>
      <c r="AR68" s="7"/>
      <c r="CF68" s="9"/>
      <c r="DY68" s="1"/>
      <c r="DZ68" s="1"/>
      <c r="EA68" s="1"/>
      <c r="ED68" s="1"/>
      <c r="EE68" s="1"/>
      <c r="EF68" s="1"/>
      <c r="EG68" s="1"/>
      <c r="EH68" s="1"/>
      <c r="EI68" s="1"/>
      <c r="EJ68" s="1"/>
      <c r="EK68" s="1"/>
      <c r="EL68" s="1"/>
      <c r="EM68" s="1"/>
      <c r="EN68" s="1"/>
      <c r="EO68" s="1"/>
      <c r="EP68" s="1"/>
      <c r="EQ68" s="1"/>
      <c r="ER68" s="1"/>
    </row>
    <row r="69" spans="2:148" ht="18" customHeight="1" x14ac:dyDescent="0.25">
      <c r="B69" s="7"/>
      <c r="AP69" s="9"/>
      <c r="AR69" s="7"/>
      <c r="CF69" s="9"/>
      <c r="DY69" s="1"/>
      <c r="DZ69" s="1"/>
      <c r="EA69" s="1"/>
      <c r="ED69" s="1"/>
      <c r="EE69" s="1"/>
      <c r="EF69" s="1"/>
      <c r="EG69" s="1"/>
      <c r="EH69" s="1"/>
      <c r="EI69" s="1"/>
      <c r="EJ69" s="1"/>
      <c r="EK69" s="1"/>
      <c r="EL69" s="1"/>
      <c r="EM69" s="1"/>
      <c r="EN69" s="1"/>
      <c r="EO69" s="1"/>
      <c r="EP69" s="1"/>
      <c r="EQ69" s="1"/>
      <c r="ER69" s="1"/>
    </row>
    <row r="70" spans="2:148" ht="18" customHeight="1" x14ac:dyDescent="0.25">
      <c r="B70" s="7"/>
      <c r="AP70" s="9"/>
      <c r="AR70" s="7"/>
      <c r="CF70" s="9"/>
      <c r="DY70" s="1"/>
      <c r="DZ70" s="1"/>
      <c r="EA70" s="1"/>
      <c r="ED70" s="1"/>
      <c r="EE70" s="1"/>
      <c r="EF70" s="1"/>
      <c r="EG70" s="1"/>
      <c r="EH70" s="1"/>
      <c r="EI70" s="1"/>
      <c r="EJ70" s="1"/>
      <c r="EK70" s="1"/>
      <c r="EL70" s="1"/>
      <c r="EM70" s="1"/>
      <c r="EN70" s="1"/>
      <c r="EO70" s="1"/>
      <c r="EP70" s="1"/>
      <c r="EQ70" s="1"/>
      <c r="ER70" s="1"/>
    </row>
    <row r="71" spans="2:148" ht="18" customHeight="1" x14ac:dyDescent="0.25">
      <c r="B71" s="7"/>
      <c r="AP71" s="9"/>
      <c r="AR71" s="7"/>
      <c r="CF71" s="9"/>
      <c r="DY71" s="1"/>
      <c r="DZ71" s="1"/>
      <c r="EA71" s="1"/>
      <c r="ED71" s="1"/>
      <c r="EE71" s="1"/>
      <c r="EF71" s="1"/>
      <c r="EG71" s="1"/>
      <c r="EH71" s="1"/>
      <c r="EI71" s="1"/>
      <c r="EJ71" s="1"/>
      <c r="EK71" s="1"/>
      <c r="EL71" s="1"/>
      <c r="EM71" s="1"/>
      <c r="EN71" s="1"/>
      <c r="EO71" s="1"/>
      <c r="EP71" s="1"/>
      <c r="EQ71" s="1"/>
      <c r="ER71" s="1"/>
    </row>
    <row r="72" spans="2:148" ht="18" customHeight="1" x14ac:dyDescent="0.3">
      <c r="B72" s="7"/>
      <c r="C72" s="17"/>
      <c r="AP72" s="9"/>
      <c r="AR72" s="7"/>
      <c r="AS72" s="17"/>
      <c r="CF72" s="9"/>
      <c r="DY72" s="1"/>
      <c r="DZ72" s="1"/>
      <c r="EA72" s="1"/>
      <c r="ED72" s="1"/>
      <c r="EE72" s="1"/>
      <c r="EF72" s="1"/>
      <c r="EG72" s="1"/>
      <c r="EH72" s="1"/>
      <c r="EI72" s="1"/>
      <c r="EJ72" s="1"/>
      <c r="EK72" s="1"/>
      <c r="EL72" s="1"/>
      <c r="EM72" s="1"/>
      <c r="EN72" s="1"/>
      <c r="EO72" s="1"/>
      <c r="EP72" s="1"/>
      <c r="EQ72" s="1"/>
      <c r="ER72" s="1"/>
    </row>
    <row r="73" spans="2:148" ht="18" customHeight="1" x14ac:dyDescent="0.25">
      <c r="B73" s="7"/>
      <c r="AP73" s="9"/>
      <c r="AR73" s="7"/>
      <c r="CF73" s="9"/>
      <c r="DY73" s="1"/>
      <c r="DZ73" s="1"/>
      <c r="EA73" s="1"/>
      <c r="ED73" s="1"/>
      <c r="EE73" s="1"/>
      <c r="EF73" s="1"/>
      <c r="EG73" s="1"/>
      <c r="EH73" s="1"/>
      <c r="EI73" s="1"/>
      <c r="EJ73" s="1"/>
      <c r="EK73" s="1"/>
      <c r="EL73" s="1"/>
      <c r="EM73" s="1"/>
      <c r="EN73" s="1"/>
      <c r="EO73" s="1"/>
      <c r="EP73" s="1"/>
      <c r="EQ73" s="1"/>
      <c r="ER73" s="1"/>
    </row>
    <row r="74" spans="2:148" ht="18" customHeight="1" x14ac:dyDescent="0.25">
      <c r="B74" s="7"/>
      <c r="AP74" s="9"/>
      <c r="AR74" s="7"/>
      <c r="CF74" s="9"/>
      <c r="DY74" s="1"/>
      <c r="DZ74" s="1"/>
      <c r="EA74" s="1"/>
      <c r="ED74" s="1"/>
      <c r="EE74" s="1"/>
      <c r="EF74" s="1"/>
      <c r="EG74" s="1"/>
      <c r="EH74" s="1"/>
      <c r="EI74" s="1"/>
      <c r="EJ74" s="1"/>
      <c r="EK74" s="1"/>
      <c r="EL74" s="1"/>
      <c r="EM74" s="1"/>
      <c r="EN74" s="1"/>
      <c r="EO74" s="1"/>
      <c r="EP74" s="1"/>
      <c r="EQ74" s="1"/>
      <c r="ER74" s="1"/>
    </row>
    <row r="75" spans="2:148" ht="18" customHeight="1" x14ac:dyDescent="0.25">
      <c r="B75" s="7"/>
      <c r="AP75" s="9"/>
      <c r="AR75" s="7"/>
      <c r="CF75" s="9"/>
      <c r="DY75" s="1"/>
      <c r="DZ75" s="1"/>
      <c r="EA75" s="1"/>
      <c r="ED75" s="1"/>
      <c r="EE75" s="1"/>
      <c r="EF75" s="1"/>
      <c r="EG75" s="1"/>
      <c r="EH75" s="1"/>
      <c r="EI75" s="1"/>
      <c r="EJ75" s="1"/>
      <c r="EK75" s="1"/>
      <c r="EL75" s="1"/>
      <c r="EM75" s="1"/>
      <c r="EN75" s="1"/>
      <c r="EO75" s="1"/>
      <c r="EP75" s="1"/>
      <c r="EQ75" s="1"/>
      <c r="ER75" s="1"/>
    </row>
    <row r="76" spans="2:148" ht="18" customHeight="1" x14ac:dyDescent="0.25">
      <c r="B76" s="7"/>
      <c r="AP76" s="9"/>
      <c r="AR76" s="7"/>
      <c r="CF76" s="9"/>
      <c r="DY76" s="1"/>
      <c r="DZ76" s="1"/>
      <c r="EA76" s="1"/>
      <c r="ED76" s="1"/>
      <c r="EE76" s="1"/>
      <c r="EF76" s="1"/>
      <c r="EG76" s="1"/>
      <c r="EH76" s="1"/>
      <c r="EI76" s="1"/>
      <c r="EJ76" s="1"/>
      <c r="EK76" s="1"/>
      <c r="EL76" s="1"/>
      <c r="EM76" s="1"/>
      <c r="EN76" s="1"/>
      <c r="EO76" s="1"/>
      <c r="EP76" s="1"/>
      <c r="EQ76" s="1"/>
      <c r="ER76" s="1"/>
    </row>
    <row r="77" spans="2:148" ht="18" customHeight="1" x14ac:dyDescent="0.25">
      <c r="B77" s="7"/>
      <c r="AP77" s="9"/>
      <c r="AR77" s="7"/>
      <c r="CF77" s="9"/>
      <c r="DY77" s="1"/>
      <c r="DZ77" s="1"/>
      <c r="EA77" s="1"/>
      <c r="ED77" s="1"/>
      <c r="EE77" s="1"/>
      <c r="EF77" s="1"/>
      <c r="EG77" s="1"/>
      <c r="EH77" s="1"/>
      <c r="EI77" s="1"/>
      <c r="EJ77" s="1"/>
      <c r="EK77" s="1"/>
      <c r="EL77" s="1"/>
      <c r="EM77" s="1"/>
      <c r="EN77" s="1"/>
      <c r="EO77" s="1"/>
      <c r="EP77" s="1"/>
      <c r="EQ77" s="1"/>
      <c r="ER77" s="1"/>
    </row>
    <row r="78" spans="2:148" ht="18" customHeight="1" x14ac:dyDescent="0.25">
      <c r="B78" s="7"/>
      <c r="AP78" s="9"/>
      <c r="AR78" s="7"/>
      <c r="CF78" s="9"/>
      <c r="DY78" s="1"/>
      <c r="DZ78" s="1"/>
      <c r="EA78" s="1"/>
      <c r="ED78" s="1"/>
      <c r="EE78" s="1"/>
      <c r="EF78" s="1"/>
      <c r="EG78" s="1"/>
      <c r="EH78" s="1"/>
      <c r="EI78" s="1"/>
      <c r="EJ78" s="1"/>
      <c r="EK78" s="1"/>
      <c r="EL78" s="1"/>
      <c r="EM78" s="1"/>
      <c r="EN78" s="1"/>
      <c r="EO78" s="1"/>
      <c r="EP78" s="1"/>
      <c r="EQ78" s="1"/>
      <c r="ER78" s="1"/>
    </row>
    <row r="79" spans="2:148" ht="18" customHeight="1" x14ac:dyDescent="0.25">
      <c r="B79" s="7"/>
      <c r="AP79" s="9"/>
      <c r="AR79" s="7"/>
      <c r="CF79" s="9"/>
      <c r="DY79" s="1"/>
      <c r="DZ79" s="1"/>
      <c r="EA79" s="1"/>
      <c r="ED79" s="1"/>
      <c r="EE79" s="1"/>
      <c r="EF79" s="1"/>
      <c r="EG79" s="1"/>
      <c r="EH79" s="1"/>
      <c r="EI79" s="1"/>
      <c r="EJ79" s="1"/>
      <c r="EK79" s="1"/>
      <c r="EL79" s="1"/>
      <c r="EM79" s="1"/>
      <c r="EN79" s="1"/>
      <c r="EO79" s="1"/>
      <c r="EP79" s="1"/>
      <c r="EQ79" s="1"/>
      <c r="ER79" s="1"/>
    </row>
    <row r="80" spans="2:148" ht="18" customHeight="1" x14ac:dyDescent="0.25">
      <c r="B80" s="7"/>
      <c r="AP80" s="9"/>
      <c r="AR80" s="7"/>
      <c r="CF80" s="9"/>
      <c r="DY80" s="1"/>
      <c r="DZ80" s="1"/>
      <c r="EA80" s="1"/>
      <c r="ED80" s="1"/>
      <c r="EE80" s="1"/>
      <c r="EF80" s="1"/>
      <c r="EG80" s="1"/>
      <c r="EH80" s="1"/>
      <c r="EI80" s="1"/>
      <c r="EJ80" s="1"/>
      <c r="EK80" s="1"/>
      <c r="EL80" s="1"/>
      <c r="EM80" s="1"/>
      <c r="EN80" s="1"/>
      <c r="EO80" s="1"/>
      <c r="EP80" s="1"/>
      <c r="EQ80" s="1"/>
      <c r="ER80" s="1"/>
    </row>
    <row r="81" spans="2:148" ht="18" customHeight="1" x14ac:dyDescent="0.3">
      <c r="B81" s="7"/>
      <c r="C81" s="17"/>
      <c r="AP81" s="9"/>
      <c r="AR81" s="7"/>
      <c r="AS81" s="17"/>
      <c r="CF81" s="9"/>
      <c r="DY81" s="1"/>
      <c r="DZ81" s="1"/>
      <c r="EA81" s="1"/>
      <c r="ED81" s="1"/>
      <c r="EE81" s="1"/>
      <c r="EF81" s="1"/>
      <c r="EG81" s="1"/>
      <c r="EH81" s="1"/>
      <c r="EI81" s="1"/>
      <c r="EJ81" s="1"/>
      <c r="EK81" s="1"/>
      <c r="EL81" s="1"/>
      <c r="EM81" s="1"/>
      <c r="EN81" s="1"/>
      <c r="EO81" s="1"/>
      <c r="EP81" s="1"/>
      <c r="EQ81" s="1"/>
      <c r="ER81" s="1"/>
    </row>
    <row r="82" spans="2:148" ht="18" customHeight="1" x14ac:dyDescent="0.25">
      <c r="B82" s="7"/>
      <c r="AP82" s="9"/>
      <c r="AR82" s="7"/>
      <c r="CF82" s="9"/>
      <c r="DY82" s="1"/>
      <c r="DZ82" s="1"/>
      <c r="EA82" s="1"/>
      <c r="ED82" s="1"/>
      <c r="EE82" s="1"/>
      <c r="EF82" s="1"/>
      <c r="EG82" s="1"/>
      <c r="EH82" s="1"/>
      <c r="EI82" s="1"/>
      <c r="EJ82" s="1"/>
      <c r="EK82" s="1"/>
      <c r="EL82" s="1"/>
      <c r="EM82" s="1"/>
      <c r="EN82" s="1"/>
      <c r="EO82" s="1"/>
      <c r="EP82" s="1"/>
      <c r="EQ82" s="1"/>
      <c r="ER82" s="1"/>
    </row>
    <row r="83" spans="2:148" ht="18" customHeight="1" x14ac:dyDescent="0.25">
      <c r="B83" s="7"/>
      <c r="AP83" s="9"/>
      <c r="AR83" s="7"/>
      <c r="CF83" s="9"/>
      <c r="DY83" s="1"/>
      <c r="DZ83" s="1"/>
      <c r="EA83" s="1"/>
      <c r="ED83" s="1"/>
      <c r="EE83" s="1"/>
      <c r="EF83" s="1"/>
      <c r="EG83" s="1"/>
      <c r="EH83" s="1"/>
      <c r="EI83" s="1"/>
      <c r="EJ83" s="1"/>
      <c r="EK83" s="1"/>
      <c r="EL83" s="1"/>
      <c r="EM83" s="1"/>
      <c r="EN83" s="1"/>
      <c r="EO83" s="1"/>
      <c r="EP83" s="1"/>
      <c r="EQ83" s="1"/>
      <c r="ER83" s="1"/>
    </row>
    <row r="84" spans="2:148" ht="18" customHeight="1" x14ac:dyDescent="0.25">
      <c r="B84" s="7"/>
      <c r="AP84" s="9"/>
      <c r="AR84" s="7"/>
      <c r="CF84" s="9"/>
      <c r="DY84" s="1"/>
      <c r="DZ84" s="1"/>
      <c r="EA84" s="1"/>
      <c r="ED84" s="1"/>
      <c r="EE84" s="1"/>
      <c r="EF84" s="1"/>
      <c r="EG84" s="1"/>
      <c r="EH84" s="1"/>
      <c r="EI84" s="1"/>
      <c r="EJ84" s="1"/>
      <c r="EK84" s="1"/>
      <c r="EL84" s="1"/>
      <c r="EM84" s="1"/>
      <c r="EN84" s="1"/>
      <c r="EO84" s="1"/>
      <c r="EP84" s="1"/>
      <c r="EQ84" s="1"/>
      <c r="ER84" s="1"/>
    </row>
    <row r="85" spans="2:148" ht="18" customHeight="1" x14ac:dyDescent="0.25">
      <c r="B85" s="7"/>
      <c r="AP85" s="9"/>
      <c r="AR85" s="7"/>
      <c r="CF85" s="9"/>
      <c r="DY85" s="1"/>
      <c r="DZ85" s="1"/>
      <c r="EA85" s="1"/>
      <c r="ED85" s="1"/>
      <c r="EE85" s="1"/>
      <c r="EF85" s="1"/>
      <c r="EG85" s="1"/>
      <c r="EH85" s="1"/>
      <c r="EI85" s="1"/>
      <c r="EJ85" s="1"/>
      <c r="EK85" s="1"/>
      <c r="EL85" s="1"/>
      <c r="EM85" s="1"/>
      <c r="EN85" s="1"/>
      <c r="EO85" s="1"/>
      <c r="EP85" s="1"/>
      <c r="EQ85" s="1"/>
      <c r="ER85" s="1"/>
    </row>
    <row r="86" spans="2:148" ht="18" customHeight="1" x14ac:dyDescent="0.25">
      <c r="B86" s="7"/>
      <c r="AP86" s="9"/>
      <c r="AR86" s="7"/>
      <c r="CF86" s="9"/>
      <c r="DY86" s="1"/>
      <c r="DZ86" s="1"/>
      <c r="EA86" s="1"/>
      <c r="ED86" s="1"/>
      <c r="EE86" s="1"/>
      <c r="EF86" s="1"/>
      <c r="EG86" s="1"/>
      <c r="EH86" s="1"/>
      <c r="EI86" s="1"/>
      <c r="EJ86" s="1"/>
      <c r="EK86" s="1"/>
      <c r="EL86" s="1"/>
      <c r="EM86" s="1"/>
      <c r="EN86" s="1"/>
      <c r="EO86" s="1"/>
      <c r="EP86" s="1"/>
      <c r="EQ86" s="1"/>
      <c r="ER86" s="1"/>
    </row>
    <row r="87" spans="2:148" ht="18" customHeight="1" x14ac:dyDescent="0.25">
      <c r="B87" s="7"/>
      <c r="AP87" s="9"/>
      <c r="AR87" s="7"/>
      <c r="CF87" s="9"/>
      <c r="DY87" s="1"/>
      <c r="DZ87" s="1"/>
      <c r="EA87" s="1"/>
      <c r="ED87" s="1"/>
      <c r="EE87" s="1"/>
      <c r="EF87" s="1"/>
      <c r="EG87" s="1"/>
      <c r="EH87" s="1"/>
      <c r="EI87" s="1"/>
      <c r="EJ87" s="1"/>
      <c r="EK87" s="1"/>
      <c r="EL87" s="1"/>
      <c r="EM87" s="1"/>
      <c r="EN87" s="1"/>
      <c r="EO87" s="1"/>
      <c r="EP87" s="1"/>
      <c r="EQ87" s="1"/>
      <c r="ER87" s="1"/>
    </row>
    <row r="88" spans="2:148" ht="18" customHeight="1" x14ac:dyDescent="0.25">
      <c r="B88" s="7"/>
      <c r="AP88" s="9"/>
      <c r="AR88" s="7"/>
      <c r="CF88" s="9"/>
      <c r="DY88" s="1"/>
      <c r="DZ88" s="1"/>
      <c r="EA88" s="1"/>
      <c r="ED88" s="1"/>
      <c r="EE88" s="1"/>
      <c r="EF88" s="1"/>
      <c r="EG88" s="1"/>
      <c r="EH88" s="1"/>
      <c r="EI88" s="1"/>
      <c r="EJ88" s="1"/>
      <c r="EK88" s="1"/>
      <c r="EL88" s="1"/>
      <c r="EM88" s="1"/>
      <c r="EN88" s="1"/>
      <c r="EO88" s="1"/>
      <c r="EP88" s="1"/>
      <c r="EQ88" s="1"/>
      <c r="ER88" s="1"/>
    </row>
    <row r="89" spans="2:148" ht="18" customHeight="1" x14ac:dyDescent="0.25">
      <c r="B89" s="7"/>
      <c r="AP89" s="9"/>
      <c r="AR89" s="7"/>
      <c r="CF89" s="9"/>
      <c r="DY89" s="1"/>
      <c r="DZ89" s="1"/>
      <c r="EA89" s="1"/>
      <c r="ED89" s="1"/>
      <c r="EE89" s="1"/>
      <c r="EF89" s="1"/>
      <c r="EG89" s="1"/>
      <c r="EH89" s="1"/>
      <c r="EI89" s="1"/>
      <c r="EJ89" s="1"/>
      <c r="EK89" s="1"/>
      <c r="EL89" s="1"/>
      <c r="EM89" s="1"/>
      <c r="EN89" s="1"/>
      <c r="EO89" s="1"/>
      <c r="EP89" s="1"/>
      <c r="EQ89" s="1"/>
      <c r="ER89" s="1"/>
    </row>
    <row r="90" spans="2:148" ht="18" customHeight="1" x14ac:dyDescent="0.25">
      <c r="B90" s="7"/>
      <c r="AP90" s="9"/>
      <c r="AR90" s="7"/>
      <c r="CF90" s="9"/>
      <c r="DY90" s="1"/>
      <c r="DZ90" s="1"/>
      <c r="EA90" s="1"/>
      <c r="ED90" s="1"/>
      <c r="EE90" s="1"/>
      <c r="EF90" s="1"/>
      <c r="EG90" s="1"/>
      <c r="EH90" s="1"/>
      <c r="EI90" s="1"/>
      <c r="EJ90" s="1"/>
      <c r="EK90" s="1"/>
      <c r="EL90" s="1"/>
      <c r="EM90" s="1"/>
      <c r="EN90" s="1"/>
      <c r="EO90" s="1"/>
      <c r="EP90" s="1"/>
      <c r="EQ90" s="1"/>
      <c r="ER90" s="1"/>
    </row>
    <row r="91" spans="2:148" ht="18" customHeight="1" x14ac:dyDescent="0.25">
      <c r="B91" s="7"/>
      <c r="AP91" s="9"/>
      <c r="AR91" s="7"/>
      <c r="CF91" s="9"/>
      <c r="DY91" s="1"/>
      <c r="DZ91" s="1"/>
      <c r="EA91" s="1"/>
      <c r="ED91" s="1"/>
      <c r="EE91" s="1"/>
      <c r="EF91" s="1"/>
      <c r="EG91" s="1"/>
      <c r="EH91" s="1"/>
      <c r="EI91" s="1"/>
      <c r="EJ91" s="1"/>
      <c r="EK91" s="1"/>
      <c r="EL91" s="1"/>
      <c r="EM91" s="1"/>
      <c r="EN91" s="1"/>
      <c r="EO91" s="1"/>
      <c r="EP91" s="1"/>
      <c r="EQ91" s="1"/>
      <c r="ER91" s="1"/>
    </row>
    <row r="92" spans="2:148" ht="18" customHeight="1" x14ac:dyDescent="0.25">
      <c r="B92" s="7"/>
      <c r="AP92" s="9"/>
      <c r="AR92" s="7"/>
      <c r="CF92" s="9"/>
      <c r="DY92" s="1"/>
      <c r="DZ92" s="1"/>
      <c r="EA92" s="1"/>
      <c r="ED92" s="1"/>
      <c r="EE92" s="1"/>
      <c r="EF92" s="1"/>
      <c r="EG92" s="1"/>
      <c r="EH92" s="1"/>
      <c r="EI92" s="1"/>
      <c r="EJ92" s="1"/>
      <c r="EK92" s="1"/>
      <c r="EL92" s="1"/>
      <c r="EM92" s="1"/>
      <c r="EN92" s="1"/>
      <c r="EO92" s="1"/>
      <c r="EP92" s="1"/>
      <c r="EQ92" s="1"/>
      <c r="ER92" s="1"/>
    </row>
    <row r="93" spans="2:148" ht="18" customHeight="1" x14ac:dyDescent="0.25">
      <c r="B93" s="7"/>
      <c r="AP93" s="9"/>
      <c r="AR93" s="7"/>
      <c r="CF93" s="9"/>
      <c r="DY93" s="1"/>
      <c r="DZ93" s="1"/>
      <c r="EA93" s="1"/>
      <c r="ED93" s="1"/>
      <c r="EE93" s="1"/>
      <c r="EF93" s="1"/>
      <c r="EG93" s="1"/>
      <c r="EH93" s="1"/>
      <c r="EI93" s="1"/>
      <c r="EJ93" s="1"/>
      <c r="EK93" s="1"/>
      <c r="EL93" s="1"/>
      <c r="EM93" s="1"/>
      <c r="EN93" s="1"/>
      <c r="EO93" s="1"/>
      <c r="EP93" s="1"/>
      <c r="EQ93" s="1"/>
      <c r="ER93" s="1"/>
    </row>
    <row r="94" spans="2:148" ht="18" customHeight="1" x14ac:dyDescent="0.25">
      <c r="B94" s="7"/>
      <c r="AP94" s="9"/>
      <c r="AR94" s="7"/>
      <c r="CF94" s="9"/>
      <c r="DY94" s="1"/>
      <c r="DZ94" s="1"/>
      <c r="EA94" s="1"/>
      <c r="ED94" s="1"/>
      <c r="EE94" s="1"/>
      <c r="EF94" s="1"/>
      <c r="EG94" s="1"/>
      <c r="EH94" s="1"/>
      <c r="EI94" s="1"/>
      <c r="EJ94" s="1"/>
      <c r="EK94" s="1"/>
      <c r="EL94" s="1"/>
      <c r="EM94" s="1"/>
      <c r="EN94" s="1"/>
      <c r="EO94" s="1"/>
      <c r="EP94" s="1"/>
      <c r="EQ94" s="1"/>
      <c r="ER94" s="1"/>
    </row>
    <row r="95" spans="2:148" ht="18" customHeight="1" x14ac:dyDescent="0.25">
      <c r="B95" s="7"/>
      <c r="AP95" s="9"/>
      <c r="AR95" s="7"/>
      <c r="CF95" s="9"/>
      <c r="DY95" s="1"/>
      <c r="DZ95" s="1"/>
      <c r="EA95" s="1"/>
      <c r="ED95" s="1"/>
      <c r="EE95" s="1"/>
      <c r="EF95" s="1"/>
      <c r="EG95" s="1"/>
      <c r="EH95" s="1"/>
      <c r="EI95" s="1"/>
      <c r="EJ95" s="1"/>
      <c r="EK95" s="1"/>
      <c r="EL95" s="1"/>
      <c r="EM95" s="1"/>
      <c r="EN95" s="1"/>
      <c r="EO95" s="1"/>
      <c r="EP95" s="1"/>
      <c r="EQ95" s="1"/>
      <c r="ER95" s="1"/>
    </row>
    <row r="96" spans="2:148"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AR96" s="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2"/>
      <c r="CF96" s="9"/>
      <c r="DY96" s="1"/>
      <c r="DZ96" s="1"/>
      <c r="EA96" s="1"/>
      <c r="ED96" s="1"/>
      <c r="EE96" s="1"/>
      <c r="EF96" s="1"/>
      <c r="EG96" s="1"/>
      <c r="EH96" s="1"/>
      <c r="EI96" s="1"/>
      <c r="EJ96" s="1"/>
      <c r="EK96" s="1"/>
      <c r="EL96" s="1"/>
      <c r="EM96" s="1"/>
      <c r="EN96" s="1"/>
      <c r="EO96" s="1"/>
      <c r="EP96" s="1"/>
      <c r="EQ96" s="1"/>
      <c r="ER96" s="1"/>
    </row>
    <row r="97" spans="2:148" ht="18" customHeight="1" x14ac:dyDescent="0.25">
      <c r="B97" s="7"/>
      <c r="D97" s="26" t="s">
        <v>4</v>
      </c>
      <c r="AO97" s="15" t="s">
        <v>6</v>
      </c>
      <c r="AP97" s="9"/>
      <c r="AR97" s="7"/>
      <c r="AT97" s="26" t="s">
        <v>4</v>
      </c>
      <c r="CE97" s="15" t="s">
        <v>7</v>
      </c>
      <c r="CF97" s="9"/>
      <c r="DY97" s="1"/>
      <c r="DZ97" s="1"/>
      <c r="EA97" s="1"/>
      <c r="ED97" s="1"/>
      <c r="EE97" s="1"/>
      <c r="EF97" s="1"/>
      <c r="EG97" s="1"/>
      <c r="EH97" s="1"/>
      <c r="EI97" s="1"/>
      <c r="EJ97" s="1"/>
      <c r="EK97" s="1"/>
      <c r="EL97" s="1"/>
      <c r="EM97" s="1"/>
      <c r="EN97" s="1"/>
      <c r="EO97" s="1"/>
      <c r="EP97" s="1"/>
      <c r="EQ97" s="1"/>
      <c r="ER97" s="1"/>
    </row>
    <row r="98" spans="2:148" ht="18" customHeight="1" x14ac:dyDescent="0.25">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AR98" s="27"/>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9"/>
      <c r="DY98" s="1"/>
      <c r="DZ98" s="1"/>
      <c r="EA98" s="1"/>
      <c r="ED98" s="1"/>
      <c r="EE98" s="1"/>
      <c r="EF98" s="1"/>
      <c r="EG98" s="1"/>
      <c r="EH98" s="1"/>
      <c r="EI98" s="1"/>
      <c r="EJ98" s="1"/>
      <c r="EK98" s="1"/>
      <c r="EL98" s="1"/>
      <c r="EM98" s="1"/>
      <c r="EN98" s="1"/>
      <c r="EO98" s="1"/>
      <c r="EP98" s="1"/>
      <c r="EQ98" s="1"/>
      <c r="ER98" s="1"/>
    </row>
    <row r="99" spans="2:148" ht="18" customHeight="1" x14ac:dyDescent="0.25">
      <c r="DY99" s="1"/>
      <c r="DZ99" s="1"/>
      <c r="EA99" s="1"/>
      <c r="ED99" s="1"/>
      <c r="EE99" s="1"/>
      <c r="EF99" s="1"/>
      <c r="EG99" s="1"/>
      <c r="EH99" s="1"/>
      <c r="EI99" s="1"/>
      <c r="EJ99" s="1"/>
      <c r="EK99" s="1"/>
      <c r="EL99" s="1"/>
      <c r="EM99" s="1"/>
      <c r="EN99" s="1"/>
      <c r="EO99" s="1"/>
      <c r="EP99" s="1"/>
      <c r="EQ99" s="1"/>
      <c r="ER99" s="1"/>
    </row>
    <row r="100" spans="2:148" ht="18" customHeight="1" x14ac:dyDescent="0.25">
      <c r="DY100" s="1"/>
      <c r="DZ100" s="1"/>
      <c r="EA100" s="1"/>
      <c r="ED100" s="1"/>
      <c r="EE100" s="1"/>
      <c r="EF100" s="1"/>
      <c r="EG100" s="1"/>
      <c r="EH100" s="1"/>
      <c r="EI100" s="1"/>
      <c r="EJ100" s="1"/>
      <c r="EK100" s="1"/>
      <c r="EL100" s="1"/>
      <c r="EM100" s="1"/>
      <c r="EN100" s="1"/>
      <c r="EO100" s="1"/>
      <c r="EP100" s="1"/>
      <c r="EQ100" s="1"/>
      <c r="ER100" s="1"/>
    </row>
    <row r="101" spans="2:148" ht="18" customHeight="1" x14ac:dyDescent="0.25">
      <c r="DY101" s="1"/>
      <c r="DZ101" s="1"/>
      <c r="EA101" s="1"/>
      <c r="ED101" s="1"/>
      <c r="EE101" s="1"/>
      <c r="EF101" s="1"/>
      <c r="EG101" s="1"/>
      <c r="EH101" s="1"/>
      <c r="EI101" s="1"/>
      <c r="EJ101" s="1"/>
      <c r="EK101" s="1"/>
      <c r="EL101" s="1"/>
      <c r="EM101" s="1"/>
      <c r="EN101" s="1"/>
      <c r="EO101" s="1"/>
      <c r="EP101" s="1"/>
      <c r="EQ101" s="1"/>
      <c r="ER101" s="1"/>
    </row>
    <row r="102" spans="2:148" ht="18" customHeight="1" x14ac:dyDescent="0.25">
      <c r="DY102" s="1"/>
      <c r="DZ102" s="1"/>
      <c r="EA102" s="1"/>
      <c r="ED102" s="1"/>
      <c r="EE102" s="1"/>
      <c r="EF102" s="1"/>
      <c r="EG102" s="1"/>
      <c r="EH102" s="1"/>
      <c r="EI102" s="1"/>
      <c r="EJ102" s="1"/>
      <c r="EK102" s="1"/>
      <c r="EL102" s="1"/>
      <c r="EM102" s="1"/>
      <c r="EN102" s="1"/>
      <c r="EO102" s="1"/>
      <c r="EP102" s="1"/>
      <c r="EQ102" s="1"/>
      <c r="ER102" s="1"/>
    </row>
    <row r="103" spans="2:148" ht="18" customHeight="1" x14ac:dyDescent="0.25">
      <c r="DY103" s="1"/>
      <c r="DZ103" s="1"/>
      <c r="EA103" s="1"/>
      <c r="ED103" s="1"/>
      <c r="EE103" s="1"/>
      <c r="EF103" s="1"/>
      <c r="EG103" s="1"/>
      <c r="EH103" s="1"/>
      <c r="EI103" s="1"/>
      <c r="EJ103" s="1"/>
      <c r="EK103" s="1"/>
      <c r="EL103" s="1"/>
      <c r="EM103" s="1"/>
      <c r="EN103" s="1"/>
      <c r="EO103" s="1"/>
      <c r="EP103" s="1"/>
      <c r="EQ103" s="1"/>
      <c r="ER103" s="1"/>
    </row>
    <row r="104" spans="2:148" ht="18" customHeight="1" x14ac:dyDescent="0.25">
      <c r="DY104" s="1"/>
      <c r="DZ104" s="1"/>
      <c r="EA104" s="1"/>
      <c r="ED104" s="1"/>
      <c r="EE104" s="1"/>
      <c r="EF104" s="1"/>
      <c r="EG104" s="1"/>
      <c r="EH104" s="1"/>
      <c r="EI104" s="1"/>
      <c r="EJ104" s="1"/>
      <c r="EK104" s="1"/>
      <c r="EL104" s="1"/>
      <c r="EM104" s="1"/>
      <c r="EN104" s="1"/>
      <c r="EO104" s="1"/>
      <c r="EP104" s="1"/>
      <c r="EQ104" s="1"/>
      <c r="ER104" s="1"/>
    </row>
    <row r="105" spans="2:148" ht="18" customHeight="1" x14ac:dyDescent="0.25">
      <c r="DY105" s="1"/>
      <c r="DZ105" s="1"/>
      <c r="EA105" s="1"/>
      <c r="ED105" s="1"/>
      <c r="EE105" s="1"/>
      <c r="EF105" s="1"/>
      <c r="EG105" s="1"/>
      <c r="EH105" s="1"/>
      <c r="EI105" s="1"/>
      <c r="EJ105" s="1"/>
      <c r="EK105" s="1"/>
      <c r="EL105" s="1"/>
      <c r="EM105" s="1"/>
      <c r="EN105" s="1"/>
      <c r="EO105" s="1"/>
      <c r="EP105" s="1"/>
      <c r="EQ105" s="1"/>
      <c r="ER105" s="1"/>
    </row>
    <row r="106" spans="2:148" ht="18" customHeight="1" x14ac:dyDescent="0.25">
      <c r="DY106" s="1"/>
      <c r="DZ106" s="1"/>
      <c r="EA106" s="1"/>
      <c r="ED106" s="1"/>
      <c r="EE106" s="1"/>
      <c r="EF106" s="1"/>
      <c r="EG106" s="1"/>
      <c r="EH106" s="1"/>
      <c r="EI106" s="1"/>
      <c r="EJ106" s="1"/>
      <c r="EK106" s="1"/>
      <c r="EL106" s="1"/>
      <c r="EM106" s="1"/>
      <c r="EN106" s="1"/>
      <c r="EO106" s="1"/>
      <c r="EP106" s="1"/>
      <c r="EQ106" s="1"/>
      <c r="ER106" s="1"/>
    </row>
    <row r="107" spans="2:148" ht="18" customHeight="1" x14ac:dyDescent="0.25">
      <c r="DY107" s="1"/>
      <c r="DZ107" s="1"/>
      <c r="EA107" s="1"/>
      <c r="ED107" s="1"/>
      <c r="EE107" s="1"/>
      <c r="EF107" s="1"/>
      <c r="EG107" s="1"/>
      <c r="EH107" s="1"/>
      <c r="EI107" s="1"/>
      <c r="EJ107" s="1"/>
      <c r="EK107" s="1"/>
      <c r="EL107" s="1"/>
      <c r="EM107" s="1"/>
      <c r="EN107" s="1"/>
      <c r="EO107" s="1"/>
      <c r="EP107" s="1"/>
      <c r="EQ107" s="1"/>
      <c r="ER107" s="1"/>
    </row>
    <row r="108" spans="2:148" ht="18" customHeight="1" x14ac:dyDescent="0.25">
      <c r="DY108" s="1"/>
      <c r="DZ108" s="1"/>
      <c r="EA108" s="1"/>
      <c r="ED108" s="1"/>
      <c r="EE108" s="1"/>
      <c r="EF108" s="1"/>
      <c r="EG108" s="1"/>
      <c r="EH108" s="1"/>
      <c r="EI108" s="1"/>
      <c r="EJ108" s="1"/>
      <c r="EK108" s="1"/>
      <c r="EL108" s="1"/>
      <c r="EM108" s="1"/>
      <c r="EN108" s="1"/>
      <c r="EO108" s="1"/>
      <c r="EP108" s="1"/>
      <c r="EQ108" s="1"/>
      <c r="ER108" s="1"/>
    </row>
    <row r="109" spans="2:148" ht="18" customHeight="1" x14ac:dyDescent="0.25">
      <c r="DY109" s="1"/>
      <c r="DZ109" s="1"/>
      <c r="EA109" s="1"/>
      <c r="ED109" s="1"/>
      <c r="EE109" s="1"/>
      <c r="EF109" s="1"/>
      <c r="EG109" s="1"/>
      <c r="EH109" s="1"/>
      <c r="EI109" s="1"/>
      <c r="EJ109" s="1"/>
      <c r="EK109" s="1"/>
      <c r="EL109" s="1"/>
      <c r="EM109" s="1"/>
      <c r="EN109" s="1"/>
      <c r="EO109" s="1"/>
      <c r="EP109" s="1"/>
      <c r="EQ109" s="1"/>
      <c r="ER109" s="1"/>
    </row>
    <row r="110" spans="2:148" ht="18" customHeight="1" x14ac:dyDescent="0.25">
      <c r="DY110" s="1"/>
      <c r="DZ110" s="1"/>
      <c r="EA110" s="1"/>
      <c r="ED110" s="1"/>
      <c r="EE110" s="1"/>
      <c r="EF110" s="1"/>
      <c r="EG110" s="1"/>
      <c r="EH110" s="1"/>
      <c r="EI110" s="1"/>
      <c r="EJ110" s="1"/>
      <c r="EK110" s="1"/>
      <c r="EL110" s="1"/>
      <c r="EM110" s="1"/>
      <c r="EN110" s="1"/>
      <c r="EO110" s="1"/>
      <c r="EP110" s="1"/>
      <c r="EQ110" s="1"/>
      <c r="ER110" s="1"/>
    </row>
    <row r="111" spans="2:148" ht="18" customHeight="1" x14ac:dyDescent="0.25">
      <c r="DY111" s="1"/>
      <c r="DZ111" s="1"/>
      <c r="EA111" s="1"/>
      <c r="ED111" s="1"/>
      <c r="EE111" s="1"/>
      <c r="EF111" s="1"/>
      <c r="EG111" s="1"/>
      <c r="EH111" s="1"/>
      <c r="EI111" s="1"/>
      <c r="EJ111" s="1"/>
      <c r="EK111" s="1"/>
      <c r="EL111" s="1"/>
      <c r="EM111" s="1"/>
      <c r="EN111" s="1"/>
      <c r="EO111" s="1"/>
      <c r="EP111" s="1"/>
      <c r="EQ111" s="1"/>
      <c r="ER111" s="1"/>
    </row>
    <row r="112" spans="2:148" ht="18" customHeight="1" x14ac:dyDescent="0.25">
      <c r="DY112" s="1"/>
      <c r="DZ112" s="1"/>
      <c r="EA112" s="1"/>
      <c r="ED112" s="1"/>
      <c r="EE112" s="1"/>
      <c r="EF112" s="1"/>
      <c r="EG112" s="1"/>
      <c r="EH112" s="1"/>
      <c r="EI112" s="1"/>
      <c r="EJ112" s="1"/>
      <c r="EK112" s="1"/>
      <c r="EL112" s="1"/>
      <c r="EM112" s="1"/>
      <c r="EN112" s="1"/>
      <c r="EO112" s="1"/>
      <c r="EP112" s="1"/>
      <c r="EQ112" s="1"/>
      <c r="ER112" s="1"/>
    </row>
    <row r="113" s="1" customFormat="1" ht="18" customHeight="1" x14ac:dyDescent="0.25"/>
    <row r="114" s="1" customFormat="1" ht="18" customHeight="1" x14ac:dyDescent="0.25"/>
    <row r="115" s="1" customFormat="1" ht="18" customHeight="1" x14ac:dyDescent="0.25"/>
    <row r="116" s="1" customFormat="1" ht="18" customHeight="1" x14ac:dyDescent="0.25"/>
    <row r="117" s="1" customFormat="1" ht="18" customHeight="1" x14ac:dyDescent="0.25"/>
    <row r="118" s="1" customFormat="1" ht="18" customHeight="1" x14ac:dyDescent="0.25"/>
    <row r="119" s="1" customFormat="1" ht="18" customHeight="1" x14ac:dyDescent="0.25"/>
    <row r="120" s="1" customFormat="1" ht="18" customHeight="1" x14ac:dyDescent="0.25"/>
    <row r="121" s="1" customFormat="1" ht="18" customHeight="1" x14ac:dyDescent="0.25"/>
    <row r="122" s="1" customFormat="1" ht="18" customHeight="1" x14ac:dyDescent="0.25"/>
    <row r="123" s="1" customFormat="1" ht="18" customHeight="1" x14ac:dyDescent="0.25"/>
    <row r="124" s="1" customFormat="1" ht="18" customHeight="1" x14ac:dyDescent="0.25"/>
    <row r="125" s="1" customFormat="1" ht="18" customHeight="1" x14ac:dyDescent="0.25"/>
    <row r="126" s="1" customFormat="1" ht="18" customHeight="1" x14ac:dyDescent="0.25"/>
    <row r="127" s="1" customFormat="1" ht="18" customHeight="1" x14ac:dyDescent="0.25"/>
    <row r="128" s="1" customFormat="1" ht="18" customHeight="1" x14ac:dyDescent="0.25"/>
    <row r="129" s="1" customFormat="1" ht="18" customHeight="1" x14ac:dyDescent="0.25"/>
    <row r="130" s="1" customFormat="1" ht="18" customHeight="1" x14ac:dyDescent="0.25"/>
    <row r="131" s="1" customFormat="1" ht="18" customHeight="1" x14ac:dyDescent="0.25"/>
    <row r="132" s="1" customFormat="1" ht="18" customHeight="1" x14ac:dyDescent="0.25"/>
    <row r="133" s="1" customFormat="1" ht="18" customHeight="1" x14ac:dyDescent="0.25"/>
    <row r="134" s="1" customFormat="1" ht="18" customHeight="1" x14ac:dyDescent="0.25"/>
    <row r="135" s="1" customFormat="1" ht="18" customHeight="1" x14ac:dyDescent="0.25"/>
    <row r="136" s="1" customFormat="1" ht="18" customHeight="1" x14ac:dyDescent="0.25"/>
    <row r="137" s="1" customFormat="1" ht="18" customHeight="1" x14ac:dyDescent="0.25"/>
    <row r="138" s="1" customFormat="1" ht="18" customHeight="1" x14ac:dyDescent="0.25"/>
    <row r="139" s="1" customFormat="1" ht="18" customHeight="1" x14ac:dyDescent="0.25"/>
    <row r="140" s="1" customFormat="1" ht="18" customHeight="1" x14ac:dyDescent="0.25"/>
    <row r="141" s="1" customFormat="1" ht="18" customHeight="1" x14ac:dyDescent="0.25"/>
    <row r="142" s="1" customFormat="1" ht="18" customHeight="1" x14ac:dyDescent="0.25"/>
    <row r="143" s="1" customFormat="1" ht="18" customHeight="1" x14ac:dyDescent="0.25"/>
    <row r="144" s="1" customFormat="1" ht="18" customHeight="1" x14ac:dyDescent="0.25"/>
    <row r="145" s="1" customFormat="1" ht="18" customHeight="1" x14ac:dyDescent="0.25"/>
    <row r="146" s="1" customFormat="1" ht="18" customHeight="1" x14ac:dyDescent="0.25"/>
    <row r="147" s="1" customFormat="1" ht="18" customHeight="1" x14ac:dyDescent="0.25"/>
    <row r="148" s="1" customFormat="1" ht="18" customHeight="1" x14ac:dyDescent="0.25"/>
    <row r="149" s="1" customFormat="1" ht="18" customHeight="1" x14ac:dyDescent="0.25"/>
    <row r="150" s="1" customFormat="1" ht="18" customHeight="1" x14ac:dyDescent="0.25"/>
    <row r="151" s="1" customFormat="1" ht="18" customHeight="1" x14ac:dyDescent="0.25"/>
    <row r="152" s="1" customFormat="1" ht="18" customHeight="1" x14ac:dyDescent="0.25"/>
    <row r="153" s="1" customFormat="1" ht="18" customHeight="1" x14ac:dyDescent="0.25"/>
    <row r="154" s="1" customFormat="1" ht="18" customHeight="1" x14ac:dyDescent="0.25"/>
    <row r="155" s="1" customFormat="1" ht="18" customHeight="1" x14ac:dyDescent="0.25"/>
    <row r="156" s="1" customFormat="1" ht="18" customHeight="1" x14ac:dyDescent="0.25"/>
    <row r="157" s="1" customFormat="1" ht="18" customHeight="1" x14ac:dyDescent="0.25"/>
    <row r="158" s="1" customFormat="1" ht="18" customHeight="1" x14ac:dyDescent="0.25"/>
    <row r="159" s="1" customFormat="1" ht="18" customHeight="1" x14ac:dyDescent="0.25"/>
    <row r="160" s="1" customFormat="1" ht="18" customHeight="1" x14ac:dyDescent="0.25"/>
    <row r="161" s="1" customFormat="1" ht="18" customHeight="1" x14ac:dyDescent="0.25"/>
    <row r="162" s="1" customFormat="1" ht="18" customHeight="1" x14ac:dyDescent="0.25"/>
    <row r="163" s="1" customFormat="1" ht="18" customHeight="1" x14ac:dyDescent="0.25"/>
    <row r="164" s="1" customFormat="1" ht="18" customHeight="1" x14ac:dyDescent="0.25"/>
    <row r="165" s="1" customFormat="1" ht="18" customHeight="1" x14ac:dyDescent="0.25"/>
    <row r="166" s="1" customFormat="1" ht="18" customHeight="1" x14ac:dyDescent="0.25"/>
    <row r="167" s="1" customFormat="1" ht="18" customHeight="1" x14ac:dyDescent="0.25"/>
    <row r="168" s="1" customFormat="1" ht="18" customHeight="1" x14ac:dyDescent="0.25"/>
    <row r="169" s="1" customFormat="1" ht="18" customHeight="1" x14ac:dyDescent="0.25"/>
    <row r="170" s="1" customFormat="1" ht="18" customHeight="1" x14ac:dyDescent="0.25"/>
    <row r="171" s="1" customFormat="1" ht="18" customHeight="1" x14ac:dyDescent="0.25"/>
    <row r="172" s="1" customFormat="1" ht="18" customHeight="1" x14ac:dyDescent="0.25"/>
    <row r="173" s="1" customFormat="1" ht="18" customHeight="1" x14ac:dyDescent="0.25"/>
    <row r="174" s="1" customFormat="1" ht="18" customHeight="1" x14ac:dyDescent="0.25"/>
    <row r="175" s="1" customFormat="1" ht="18" customHeight="1" x14ac:dyDescent="0.25"/>
    <row r="176" s="1" customFormat="1" ht="18" customHeight="1" x14ac:dyDescent="0.25"/>
    <row r="177" s="1" customFormat="1" ht="18" customHeight="1" x14ac:dyDescent="0.25"/>
    <row r="178" s="1" customFormat="1" ht="18" customHeight="1" x14ac:dyDescent="0.25"/>
    <row r="179" s="1" customFormat="1" ht="18" customHeight="1" x14ac:dyDescent="0.25"/>
    <row r="180" s="1" customFormat="1" ht="18" customHeight="1" x14ac:dyDescent="0.25"/>
    <row r="181" s="1" customFormat="1" ht="18" customHeight="1" x14ac:dyDescent="0.25"/>
    <row r="182" s="1" customFormat="1" ht="18" customHeight="1" x14ac:dyDescent="0.25"/>
    <row r="183" s="1" customFormat="1" ht="18" customHeight="1" x14ac:dyDescent="0.25"/>
    <row r="184" s="1" customFormat="1" ht="18" customHeight="1" x14ac:dyDescent="0.25"/>
    <row r="185" s="1" customFormat="1" ht="18" customHeight="1" x14ac:dyDescent="0.25"/>
    <row r="186" s="1" customFormat="1" ht="18" customHeight="1" x14ac:dyDescent="0.25"/>
    <row r="187" s="1" customFormat="1" ht="18" customHeight="1" x14ac:dyDescent="0.25"/>
    <row r="188" s="1" customFormat="1" ht="18" customHeight="1" x14ac:dyDescent="0.25"/>
    <row r="189" s="1" customFormat="1" ht="18" customHeight="1" x14ac:dyDescent="0.25"/>
    <row r="190" s="1" customFormat="1" ht="18" customHeight="1" x14ac:dyDescent="0.25"/>
    <row r="191" s="1" customFormat="1" ht="18" customHeight="1" x14ac:dyDescent="0.25"/>
    <row r="192" s="1" customFormat="1" ht="18" customHeight="1" x14ac:dyDescent="0.25"/>
    <row r="193" s="1" customFormat="1" ht="18" customHeight="1" x14ac:dyDescent="0.25"/>
    <row r="194" s="1" customFormat="1" ht="18" customHeight="1" x14ac:dyDescent="0.25"/>
    <row r="195" s="1" customFormat="1" ht="18" customHeight="1" x14ac:dyDescent="0.25"/>
    <row r="196" s="1" customFormat="1" ht="18" customHeight="1" x14ac:dyDescent="0.25"/>
    <row r="197" s="1" customFormat="1" ht="18" customHeight="1" x14ac:dyDescent="0.25"/>
    <row r="198" s="1" customFormat="1" ht="18" customHeigh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305" ht="18.75" customHeight="1" x14ac:dyDescent="0.25"/>
  </sheetData>
  <sheetProtection algorithmName="SHA-512" hashValue="jUQm/rP27633B4/bnprv62yDe8ttS7gTm0PIdmQQJH0LDs18U7cJLVIx3Te/bNktlSXkHZX56/c+zKYbg74TzQ==" saltValue="he5Ex0HNI479v9nxnibk6g==" spinCount="100000" sheet="1" objects="1" scenarios="1"/>
  <mergeCells count="27">
    <mergeCell ref="HO38:HQ38"/>
    <mergeCell ref="IJ38:IL38"/>
    <mergeCell ref="C8:AO9"/>
    <mergeCell ref="HC35:IO35"/>
    <mergeCell ref="HS36:HU36"/>
    <mergeCell ref="HO37:HQ37"/>
    <mergeCell ref="IJ37:IL37"/>
    <mergeCell ref="II52:IM52"/>
    <mergeCell ref="II40:IM41"/>
    <mergeCell ref="II42:IM42"/>
    <mergeCell ref="II43:IM43"/>
    <mergeCell ref="II44:IM44"/>
    <mergeCell ref="II45:IM45"/>
    <mergeCell ref="II46:IM46"/>
    <mergeCell ref="II47:IM47"/>
    <mergeCell ref="II48:IM48"/>
    <mergeCell ref="II49:IM49"/>
    <mergeCell ref="II50:IM50"/>
    <mergeCell ref="II51:IM51"/>
    <mergeCell ref="HL60:HY60"/>
    <mergeCell ref="HZ60:IC60"/>
    <mergeCell ref="II53:IM53"/>
    <mergeCell ref="II54:IM54"/>
    <mergeCell ref="II55:IM55"/>
    <mergeCell ref="II56:IM56"/>
    <mergeCell ref="II57:IM57"/>
    <mergeCell ref="II58:IM58"/>
  </mergeCell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8EDA-A319-4D26-8550-B2E0D32277E8}">
  <sheetPr codeName="Sheet6"/>
  <dimension ref="A1"/>
  <sheetViews>
    <sheetView workbookViewId="0">
      <selection activeCell="BL44" sqref="BL44"/>
    </sheetView>
  </sheetViews>
  <sheetFormatPr defaultRowHeight="15" x14ac:dyDescent="0.25"/>
  <sheetData/>
  <sheetProtection algorithmName="SHA-512" hashValue="7NZDMuFDv3oAciPcUGSNSUPAUWXfjMFarb9/vlGEJMyrPMO06uHmAvWTqGeC3GpjW1x8YKyks3JwoMNgx/k9DQ==" saltValue="BH57ZbrIWmsdY7RFNMmZPw==" spinCount="100000" sheet="1" objects="1" scenarios="1"/>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9E5C7-6C4A-426D-8A21-06401EBFF460}">
  <sheetPr codeName="Sheet7"/>
  <dimension ref="A1"/>
  <sheetViews>
    <sheetView workbookViewId="0">
      <selection activeCell="BL44" sqref="BL44"/>
    </sheetView>
  </sheetViews>
  <sheetFormatPr defaultRowHeight="15" x14ac:dyDescent="0.25"/>
  <sheetData/>
  <sheetProtection algorithmName="SHA-512" hashValue="WxAmO14L00ZqnOlxjxFYefXZHXQiThrn53ppHePOo1trV+kN7SMNmjjvZq4xLx97wfX/yLnIyKd0sgvbmVUREQ==" saltValue="NOoD0MenIyWSzU6+Qj2/pA==" spinCount="100000" sheet="1" objects="1" scenarios="1"/>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309C5-6F16-422E-ACFB-50B2F0EBF201}">
  <sheetPr codeName="Sheet8"/>
  <dimension ref="A1"/>
  <sheetViews>
    <sheetView workbookViewId="0">
      <selection activeCell="BL44" sqref="BL44"/>
    </sheetView>
  </sheetViews>
  <sheetFormatPr defaultRowHeight="15" x14ac:dyDescent="0.25"/>
  <sheetData/>
  <sheetProtection algorithmName="SHA-512" hashValue="f7LD3Q2SBpx9jPHZRwr94jI1Rr2hCjYYGbSyR8Pc9s440XramrFjyPOm8U8JQZCQRX6H5Fe5Kojf9BIvPy47sg==" saltValue="0jnQcYZczHIdR/6420lfbQ==" spinCount="100000" sheet="1" objects="1" scenarios="1"/>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733c3ee-3ed4-4876-80d1-ffc06c69238d" xsi:nil="true"/>
    <lcf76f155ced4ddcb4097134ff3c332f xmlns="f06edbc9-4a38-4633-ac57-12812ade00d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339AD2BD9EF5744A93D330800BBA098" ma:contentTypeVersion="12" ma:contentTypeDescription="Create a new document." ma:contentTypeScope="" ma:versionID="53c6a75c1dc2e3e96ac04e6d146483af">
  <xsd:schema xmlns:xsd="http://www.w3.org/2001/XMLSchema" xmlns:xs="http://www.w3.org/2001/XMLSchema" xmlns:p="http://schemas.microsoft.com/office/2006/metadata/properties" xmlns:ns2="f06edbc9-4a38-4633-ac57-12812ade00da" xmlns:ns3="5733c3ee-3ed4-4876-80d1-ffc06c69238d" targetNamespace="http://schemas.microsoft.com/office/2006/metadata/properties" ma:root="true" ma:fieldsID="3e06dbbfe3e4aaeee4bddc3101a9e35d" ns2:_="" ns3:_="">
    <xsd:import namespace="f06edbc9-4a38-4633-ac57-12812ade00da"/>
    <xsd:import namespace="5733c3ee-3ed4-4876-80d1-ffc06c6923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edbc9-4a38-4633-ac57-12812ade00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a1eb04f-e05f-4397-87ae-cd0659b49bd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33c3ee-3ed4-4876-80d1-ffc06c69238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4d54e4-43ca-4912-830a-8b9c716c240c}" ma:internalName="TaxCatchAll" ma:showField="CatchAllData" ma:web="5733c3ee-3ed4-4876-80d1-ffc06c6923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82AD15-4212-4009-866A-5ED672E8A2BD}">
  <ds:schemaRefs>
    <ds:schemaRef ds:uri="http://schemas.microsoft.com/sharepoint/v3/contenttype/forms"/>
  </ds:schemaRefs>
</ds:datastoreItem>
</file>

<file path=customXml/itemProps2.xml><?xml version="1.0" encoding="utf-8"?>
<ds:datastoreItem xmlns:ds="http://schemas.openxmlformats.org/officeDocument/2006/customXml" ds:itemID="{72DB0BE8-6C47-4B58-86A9-9CF74C9EEC54}">
  <ds:schemaRefs>
    <ds:schemaRef ds:uri="http://purl.org/dc/terms/"/>
    <ds:schemaRef ds:uri="http://www.w3.org/XML/1998/namespace"/>
    <ds:schemaRef ds:uri="http://schemas.openxmlformats.org/package/2006/metadata/core-properties"/>
    <ds:schemaRef ds:uri="http://schemas.microsoft.com/office/2006/documentManagement/types"/>
    <ds:schemaRef ds:uri="5733c3ee-3ed4-4876-80d1-ffc06c69238d"/>
    <ds:schemaRef ds:uri="http://purl.org/dc/elements/1.1/"/>
    <ds:schemaRef ds:uri="http://purl.org/dc/dcmitype/"/>
    <ds:schemaRef ds:uri="http://schemas.microsoft.com/office/infopath/2007/PartnerControls"/>
    <ds:schemaRef ds:uri="f06edbc9-4a38-4633-ac57-12812ade00da"/>
    <ds:schemaRef ds:uri="http://schemas.microsoft.com/office/2006/metadata/properties"/>
  </ds:schemaRefs>
</ds:datastoreItem>
</file>

<file path=customXml/itemProps3.xml><?xml version="1.0" encoding="utf-8"?>
<ds:datastoreItem xmlns:ds="http://schemas.openxmlformats.org/officeDocument/2006/customXml" ds:itemID="{CA521F56-D49E-49FA-A0F7-0C7B36A5A2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Technical Overview</vt:lpstr>
      <vt:lpstr>TRV Calculation Sheet</vt:lpstr>
      <vt:lpstr>Stray Capacitance Guide</vt:lpstr>
      <vt:lpstr>Table 1 - Parameter Multipliers</vt:lpstr>
      <vt:lpstr>Table A.3 - T2 &amp; t3 </vt:lpstr>
      <vt:lpstr>S1 Breakers (Cable)</vt:lpstr>
      <vt:lpstr>S2 Breakers (Line)</vt:lpstr>
      <vt:lpstr>Typical Surge Capacitor Ratings</vt:lpstr>
      <vt:lpstr>'Stray Capacitance Guide'!Print_Area</vt:lpstr>
      <vt:lpstr>'Table 1 - Parameter Multipliers'!Print_Area</vt:lpstr>
      <vt:lpstr>'Table A.3 - T2 &amp; t3 '!Print_Area</vt:lpstr>
      <vt:lpstr>'Technical Overview'!Print_Area</vt:lpstr>
      <vt:lpstr>'TRV Calculation Sheet'!Print_Area</vt:lpstr>
      <vt:lpstr>S1_Cable</vt:lpstr>
      <vt:lpstr>S2_Line</vt:lpstr>
    </vt:vector>
  </TitlesOfParts>
  <Company>VarStec Power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VarStec Reactor Limited Fault TRV &amp; Breaker Duty Assessment Tool</dc:title>
  <dc:creator>Paul Steciuk;Paul B. Steciuk;VarStec Power Solutions</dc:creator>
  <cp:keywords>Transient Recovery Voltage, TRV, IEEE C37.011, IEEE C37.04, IEEE C37.015, RRRV, </cp:keywords>
  <dc:description>Reactor-Limited Fault TRV &amp; Breaker Duty Assessment Tool is an engineering calculation tool developed to evaluate the Transient Recovery Voltage (TRV) duty on a designated "Victim Breaker" clearing a short-circuit fault limited by a current limiting reactor.</dc:description>
  <cp:lastModifiedBy>Paul Steciuk</cp:lastModifiedBy>
  <cp:lastPrinted>2026-02-27T12:18:56Z</cp:lastPrinted>
  <dcterms:created xsi:type="dcterms:W3CDTF">2025-12-26T20:24:32Z</dcterms:created>
  <dcterms:modified xsi:type="dcterms:W3CDTF">2026-04-13T14:49:49Z</dcterms:modified>
  <cp:category>Professional Engineering Tool</cp:category>
  <cp:contentStatus>Current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0x010100D339AD2BD9EF5744A93D330800BBA098</vt:lpwstr>
  </property>
  <property fmtid="{D5CDD505-2E9C-101B-9397-08002B2CF9AE}" pid="3" name="MediaServiceImageTags">
    <vt:lpwstr/>
  </property>
</Properties>
</file>